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Z\共有\ALL\ホール料金表・申込書\"/>
    </mc:Choice>
  </mc:AlternateContent>
  <xr:revisionPtr revIDLastSave="0" documentId="13_ncr:1_{9D2B10CD-6B50-43E3-A597-4F40965A5A8A}" xr6:coauthVersionLast="43" xr6:coauthVersionMax="43" xr10:uidLastSave="{00000000-0000-0000-0000-000000000000}"/>
  <bookViews>
    <workbookView xWindow="-120" yWindow="-120" windowWidth="29040" windowHeight="15840" xr2:uid="{208037CF-899F-4368-9E76-466A88296B7B}"/>
  </bookViews>
  <sheets>
    <sheet name="利用申込書" sheetId="1" r:id="rId1"/>
    <sheet name="備品申込書" sheetId="3" r:id="rId2"/>
  </sheets>
  <definedNames>
    <definedName name="_xlnm.Print_Area" localSheetId="1">備品申込書!$A$1:$H$78</definedName>
    <definedName name="_xlnm.Print_Area" localSheetId="0">利用申込書!$A$1:$J$43</definedName>
    <definedName name="_xlnm.Print_Titles" localSheetId="1">備品申込書!$1:$2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3" l="1"/>
  <c r="F48" i="3" l="1"/>
  <c r="F47" i="3"/>
  <c r="A48" i="3"/>
  <c r="F30" i="3"/>
  <c r="F26" i="3" l="1"/>
  <c r="F73" i="3" l="1"/>
  <c r="F71" i="3"/>
  <c r="E68" i="3"/>
  <c r="C68" i="3"/>
  <c r="B68" i="3"/>
  <c r="F66" i="3"/>
  <c r="F65" i="3"/>
  <c r="F64" i="3"/>
  <c r="F76" i="3" s="1"/>
  <c r="F77" i="3" s="1"/>
  <c r="H62" i="3"/>
  <c r="C62" i="3"/>
  <c r="B62" i="3"/>
  <c r="F61" i="3"/>
  <c r="E61" i="3"/>
  <c r="E62" i="3" s="1"/>
  <c r="F62" i="3" s="1"/>
  <c r="C61" i="3"/>
  <c r="B61" i="3"/>
  <c r="F60" i="3"/>
  <c r="C60" i="3"/>
  <c r="C67" i="3" s="1"/>
  <c r="F67" i="3" s="1"/>
  <c r="F69" i="3" s="1"/>
  <c r="H70" i="3" s="1"/>
  <c r="B60" i="3"/>
  <c r="B67" i="3" s="1"/>
  <c r="F59" i="3"/>
  <c r="F58" i="3"/>
  <c r="F57" i="3"/>
  <c r="C55" i="3"/>
  <c r="B55" i="3"/>
  <c r="H54" i="3"/>
  <c r="C54" i="3"/>
  <c r="B54" i="3"/>
  <c r="E53" i="3"/>
  <c r="E54" i="3" s="1"/>
  <c r="C53" i="3"/>
  <c r="B53" i="3"/>
  <c r="C52" i="3"/>
  <c r="F52" i="3" s="1"/>
  <c r="B52" i="3"/>
  <c r="F51" i="3"/>
  <c r="F50" i="3"/>
  <c r="F45" i="3"/>
  <c r="A45" i="3"/>
  <c r="F44" i="3"/>
  <c r="A44" i="3"/>
  <c r="F43" i="3"/>
  <c r="F41" i="3"/>
  <c r="F40" i="3"/>
  <c r="F39" i="3"/>
  <c r="F38" i="3"/>
  <c r="F37" i="3"/>
  <c r="F36" i="3"/>
  <c r="F35" i="3"/>
  <c r="F34" i="3"/>
  <c r="A34" i="3"/>
  <c r="A35" i="3" s="1"/>
  <c r="A36" i="3" s="1"/>
  <c r="A37" i="3" s="1"/>
  <c r="A38" i="3" s="1"/>
  <c r="A39" i="3" s="1"/>
  <c r="A40" i="3" s="1"/>
  <c r="A41" i="3" s="1"/>
  <c r="F33" i="3"/>
  <c r="A33" i="3"/>
  <c r="F32" i="3"/>
  <c r="F29" i="3"/>
  <c r="F28" i="3"/>
  <c r="F27" i="3"/>
  <c r="F25" i="3"/>
  <c r="F24" i="3"/>
  <c r="A24" i="3"/>
  <c r="A25" i="3" s="1"/>
  <c r="A26" i="3" s="1"/>
  <c r="A27" i="3" s="1"/>
  <c r="A28" i="3" s="1"/>
  <c r="A29" i="3" s="1"/>
  <c r="A30" i="3" s="1"/>
  <c r="F23" i="3"/>
  <c r="F21" i="3"/>
  <c r="F20" i="3"/>
  <c r="F19" i="3"/>
  <c r="F18" i="3"/>
  <c r="A18" i="3"/>
  <c r="A19" i="3" s="1"/>
  <c r="A20" i="3" s="1"/>
  <c r="A21" i="3" s="1"/>
  <c r="F17" i="3"/>
  <c r="A16" i="3"/>
  <c r="A22" i="3" s="1"/>
  <c r="A31" i="3" s="1"/>
  <c r="A42" i="3" s="1"/>
  <c r="A46" i="3" s="1"/>
  <c r="F15" i="3"/>
  <c r="A15" i="3"/>
  <c r="F14" i="3"/>
  <c r="A14" i="3"/>
  <c r="F13" i="3"/>
  <c r="F78" i="3" l="1"/>
  <c r="F53" i="3"/>
  <c r="E55" i="3"/>
  <c r="F55" i="3" s="1"/>
  <c r="F54" i="3"/>
  <c r="F63" i="3"/>
  <c r="H64" i="3" s="1"/>
  <c r="F56" i="3" l="1"/>
  <c r="H57" i="3" s="1"/>
</calcChain>
</file>

<file path=xl/sharedStrings.xml><?xml version="1.0" encoding="utf-8"?>
<sst xmlns="http://schemas.openxmlformats.org/spreadsheetml/2006/main" count="265" uniqueCount="185">
  <si>
    <t>整理番号</t>
    <rPh sb="0" eb="2">
      <t>セイリ</t>
    </rPh>
    <rPh sb="2" eb="4">
      <t>バンゴウ</t>
    </rPh>
    <phoneticPr fontId="2"/>
  </si>
  <si>
    <t>札の辻クロスホールの利用規約に同意して、ホールの利用を申し込みます。</t>
    <rPh sb="0" eb="1">
      <t>フダ</t>
    </rPh>
    <rPh sb="2" eb="3">
      <t>ツジ</t>
    </rPh>
    <rPh sb="10" eb="12">
      <t>リヨウ</t>
    </rPh>
    <rPh sb="12" eb="14">
      <t>キヤク</t>
    </rPh>
    <rPh sb="15" eb="17">
      <t>ドウイ</t>
    </rPh>
    <rPh sb="24" eb="26">
      <t>リヨウ</t>
    </rPh>
    <rPh sb="27" eb="28">
      <t>モウ</t>
    </rPh>
    <rPh sb="29" eb="30">
      <t>コ</t>
    </rPh>
    <phoneticPr fontId="2"/>
  </si>
  <si>
    <t>ご記入日</t>
    <rPh sb="1" eb="3">
      <t>キニュウ</t>
    </rPh>
    <rPh sb="3" eb="4">
      <t>ビ</t>
    </rPh>
    <phoneticPr fontId="2"/>
  </si>
  <si>
    <t>年</t>
    <rPh sb="0" eb="1">
      <t>ネン</t>
    </rPh>
    <phoneticPr fontId="2"/>
  </si>
  <si>
    <t>ご利用者</t>
    <rPh sb="1" eb="3">
      <t>リヨウ</t>
    </rPh>
    <rPh sb="3" eb="4">
      <t>シャ</t>
    </rPh>
    <phoneticPr fontId="2"/>
  </si>
  <si>
    <t>フリガナ</t>
    <phoneticPr fontId="2"/>
  </si>
  <si>
    <t>（個人名または団体名・会社名を
ご記入ください。）</t>
    <rPh sb="1" eb="4">
      <t>コジンメイ</t>
    </rPh>
    <rPh sb="7" eb="9">
      <t>ダンタイ</t>
    </rPh>
    <rPh sb="9" eb="10">
      <t>メイ</t>
    </rPh>
    <rPh sb="11" eb="14">
      <t>カイシャメイ</t>
    </rPh>
    <rPh sb="17" eb="19">
      <t>キニュウ</t>
    </rPh>
    <phoneticPr fontId="2"/>
  </si>
  <si>
    <t>お名前</t>
    <rPh sb="1" eb="3">
      <t>ナマエ</t>
    </rPh>
    <phoneticPr fontId="2"/>
  </si>
  <si>
    <t>主催表示名</t>
    <rPh sb="0" eb="2">
      <t>シュサイ</t>
    </rPh>
    <rPh sb="2" eb="4">
      <t>ヒョウジ</t>
    </rPh>
    <rPh sb="4" eb="5">
      <t>メイ</t>
    </rPh>
    <phoneticPr fontId="2"/>
  </si>
  <si>
    <t>（お申し込みのお名前、社名・団体名と異なる場合はご記入ください。）</t>
    <rPh sb="8" eb="10">
      <t>ナマエ</t>
    </rPh>
    <rPh sb="11" eb="13">
      <t>シャメイ</t>
    </rPh>
    <rPh sb="14" eb="16">
      <t>ダンタイ</t>
    </rPh>
    <rPh sb="16" eb="17">
      <t>メイ</t>
    </rPh>
    <phoneticPr fontId="2"/>
  </si>
  <si>
    <t>ご住所</t>
    <rPh sb="1" eb="3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</si>
  <si>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</si>
  <si>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</si>
  <si>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（            ）     -</t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</si>
  <si>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</si>
  <si>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</si>
  <si>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ご担当者</t>
    <rPh sb="1" eb="4">
      <t>タントウシャ</t>
    </rPh>
    <phoneticPr fontId="2"/>
  </si>
  <si>
    <t>（            ）      -</t>
    <phoneticPr fontId="2"/>
  </si>
  <si>
    <t>携帯電話</t>
    <rPh sb="0" eb="2">
      <t>ケイタイ</t>
    </rPh>
    <rPh sb="2" eb="4">
      <t>デンワ</t>
    </rPh>
    <phoneticPr fontId="2"/>
  </si>
  <si>
    <t>ファックス</t>
    <phoneticPr fontId="2"/>
  </si>
  <si>
    <t>E-Mail</t>
    <phoneticPr fontId="2"/>
  </si>
  <si>
    <t>ご利用内容</t>
    <rPh sb="1" eb="3">
      <t>リヨウ</t>
    </rPh>
    <rPh sb="3" eb="5">
      <t>ナイヨウ</t>
    </rPh>
    <phoneticPr fontId="2"/>
  </si>
  <si>
    <t>月</t>
    <rPh sb="0" eb="1">
      <t>ツキ</t>
    </rPh>
    <phoneticPr fontId="2"/>
  </si>
  <si>
    <t>日 （          曜日）</t>
    <rPh sb="0" eb="1">
      <t>ニチ</t>
    </rPh>
    <rPh sb="13" eb="15">
      <t>ヨウビ</t>
    </rPh>
    <phoneticPr fontId="2"/>
  </si>
  <si>
    <t>午前</t>
    <rPh sb="0" eb="2">
      <t>ゴゼン</t>
    </rPh>
    <phoneticPr fontId="2"/>
  </si>
  <si>
    <r>
      <t>9</t>
    </r>
    <r>
      <rPr>
        <sz val="10"/>
        <color theme="1"/>
        <rFont val="MS UI Gothic"/>
        <family val="2"/>
        <charset val="128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MS UI Gothic"/>
        <family val="2"/>
        <charset val="128"/>
      </rPr>
      <t>～</t>
    </r>
    <r>
      <rPr>
        <sz val="10"/>
        <color theme="1"/>
        <rFont val="Times New Roman"/>
        <family val="1"/>
      </rPr>
      <t>12</t>
    </r>
    <r>
      <rPr>
        <sz val="10"/>
        <color theme="1"/>
        <rFont val="MS UI Gothic"/>
        <family val="2"/>
        <charset val="128"/>
      </rPr>
      <t>：</t>
    </r>
    <r>
      <rPr>
        <sz val="10"/>
        <color theme="1"/>
        <rFont val="Times New Roman"/>
        <family val="1"/>
      </rPr>
      <t>00</t>
    </r>
    <phoneticPr fontId="2"/>
  </si>
  <si>
    <t>午後</t>
    <rPh sb="0" eb="2">
      <t>ゴゴ</t>
    </rPh>
    <phoneticPr fontId="2"/>
  </si>
  <si>
    <r>
      <t>13</t>
    </r>
    <r>
      <rPr>
        <sz val="10"/>
        <color theme="1"/>
        <rFont val="MS UI Gothic"/>
        <family val="2"/>
        <charset val="128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MS UI Gothic"/>
        <family val="2"/>
        <charset val="128"/>
      </rPr>
      <t>～</t>
    </r>
    <r>
      <rPr>
        <sz val="10"/>
        <color theme="1"/>
        <rFont val="Times New Roman"/>
        <family val="1"/>
      </rPr>
      <t>16</t>
    </r>
    <r>
      <rPr>
        <sz val="10"/>
        <color theme="1"/>
        <rFont val="MS UI Gothic"/>
        <family val="2"/>
        <charset val="128"/>
      </rPr>
      <t>：</t>
    </r>
    <r>
      <rPr>
        <sz val="10"/>
        <color theme="1"/>
        <rFont val="Times New Roman"/>
        <family val="1"/>
      </rPr>
      <t>30</t>
    </r>
    <phoneticPr fontId="2"/>
  </si>
  <si>
    <t>夜</t>
    <rPh sb="0" eb="1">
      <t>ヨル</t>
    </rPh>
    <phoneticPr fontId="2"/>
  </si>
  <si>
    <r>
      <t>17</t>
    </r>
    <r>
      <rPr>
        <sz val="10"/>
        <color theme="1"/>
        <rFont val="MS UI Gothic"/>
        <family val="2"/>
        <charset val="128"/>
      </rPr>
      <t>：</t>
    </r>
    <r>
      <rPr>
        <sz val="10"/>
        <color theme="1"/>
        <rFont val="Times New Roman"/>
        <family val="1"/>
      </rPr>
      <t>30</t>
    </r>
    <r>
      <rPr>
        <sz val="10"/>
        <color theme="1"/>
        <rFont val="MS UI Gothic"/>
        <family val="2"/>
        <charset val="128"/>
      </rPr>
      <t>～</t>
    </r>
    <r>
      <rPr>
        <sz val="10"/>
        <color theme="1"/>
        <rFont val="Times New Roman"/>
        <family val="1"/>
      </rPr>
      <t>22</t>
    </r>
    <r>
      <rPr>
        <sz val="10"/>
        <color theme="1"/>
        <rFont val="MS UI Gothic"/>
        <family val="2"/>
        <charset val="128"/>
      </rPr>
      <t>：</t>
    </r>
    <r>
      <rPr>
        <sz val="10"/>
        <color theme="1"/>
        <rFont val="Times New Roman"/>
        <family val="1"/>
      </rPr>
      <t>00</t>
    </r>
    <phoneticPr fontId="2"/>
  </si>
  <si>
    <t>時間帯</t>
    <rPh sb="0" eb="3">
      <t>ジカンタイ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</si>
  <si>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</si>
  <si>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</si>
  <si>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</t>
    <rPh sb="0" eb="1">
      <t>フン</t>
    </rPh>
    <phoneticPr fontId="2"/>
  </si>
  <si>
    <t>準備</t>
    <rPh sb="0" eb="2">
      <t>ジュンビ</t>
    </rPh>
    <phoneticPr fontId="2"/>
  </si>
  <si>
    <t>（ピアノ調律を含みます。）</t>
    <rPh sb="4" eb="6">
      <t>チョウリツ</t>
    </rPh>
    <rPh sb="7" eb="8">
      <t>フク</t>
    </rPh>
    <phoneticPr fontId="2"/>
  </si>
  <si>
    <t>開場</t>
    <rPh sb="0" eb="2">
      <t>カイジョウ</t>
    </rPh>
    <phoneticPr fontId="2"/>
  </si>
  <si>
    <t>開演</t>
    <rPh sb="0" eb="2">
      <t>カイエン</t>
    </rPh>
    <phoneticPr fontId="2"/>
  </si>
  <si>
    <t>終演</t>
    <rPh sb="0" eb="2">
      <t>シュウエン</t>
    </rPh>
    <phoneticPr fontId="2"/>
  </si>
  <si>
    <t>撤収</t>
    <rPh sb="0" eb="2">
      <t>テッシュウ</t>
    </rPh>
    <phoneticPr fontId="2"/>
  </si>
  <si>
    <t>まで</t>
    <phoneticPr fontId="2"/>
  </si>
  <si>
    <t>公演名</t>
    <rPh sb="0" eb="2">
      <t>コウエン</t>
    </rPh>
    <rPh sb="2" eb="3">
      <t>メイ</t>
    </rPh>
    <phoneticPr fontId="2"/>
  </si>
  <si>
    <t>内容</t>
    <rPh sb="0" eb="2">
      <t>ナイヨウ</t>
    </rPh>
    <phoneticPr fontId="2"/>
  </si>
  <si>
    <t>主な出演者</t>
    <rPh sb="0" eb="1">
      <t>シュ</t>
    </rPh>
    <rPh sb="2" eb="5">
      <t>シュツエンシャ</t>
    </rPh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</si>
  <si>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</si>
  <si>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約</t>
    <rPh sb="0" eb="1">
      <t>ヤク</t>
    </rPh>
    <phoneticPr fontId="2"/>
  </si>
  <si>
    <t>名予定</t>
    <rPh sb="0" eb="1">
      <t>メイ</t>
    </rPh>
    <rPh sb="1" eb="3">
      <t>ヨテイ</t>
    </rPh>
    <phoneticPr fontId="2"/>
  </si>
  <si>
    <t>出演者数</t>
    <rPh sb="0" eb="2">
      <t>シュツエン</t>
    </rPh>
    <rPh sb="2" eb="3">
      <t>シャ</t>
    </rPh>
    <rPh sb="3" eb="4">
      <t>スウ</t>
    </rPh>
    <phoneticPr fontId="2"/>
  </si>
  <si>
    <t>名</t>
    <rPh sb="0" eb="1">
      <t>メイ</t>
    </rPh>
    <phoneticPr fontId="2"/>
  </si>
  <si>
    <t>入場料金</t>
    <rPh sb="0" eb="2">
      <t>ニュウジョウ</t>
    </rPh>
    <rPh sb="2" eb="4">
      <t>リョウキン</t>
    </rPh>
    <phoneticPr fontId="2"/>
  </si>
  <si>
    <t>無料</t>
    <rPh sb="0" eb="2">
      <t>ムリョウ</t>
    </rPh>
    <phoneticPr fontId="2"/>
  </si>
  <si>
    <t>有料</t>
    <rPh sb="0" eb="2">
      <t>ユウリョウ</t>
    </rPh>
    <phoneticPr fontId="2"/>
  </si>
  <si>
    <t>前売り（               円）</t>
    <rPh sb="0" eb="2">
      <t>マエウ</t>
    </rPh>
    <rPh sb="19" eb="20">
      <t>エン</t>
    </rPh>
    <phoneticPr fontId="2"/>
  </si>
  <si>
    <t>当日券（               円）</t>
    <rPh sb="0" eb="2">
      <t>トウジツ</t>
    </rPh>
    <rPh sb="2" eb="3">
      <t>ケン</t>
    </rPh>
    <rPh sb="19" eb="20">
      <t>エン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</si>
  <si>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</si>
  <si>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</si>
  <si>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物品販売</t>
    <rPh sb="0" eb="2">
      <t>ブッピン</t>
    </rPh>
    <rPh sb="2" eb="4">
      <t>ハンバイ</t>
    </rPh>
    <phoneticPr fontId="2"/>
  </si>
  <si>
    <t>※</t>
    <phoneticPr fontId="2"/>
  </si>
  <si>
    <t>上記にご記入・お申し込みをいただく場合は、当ホールのご利用規約にご同意いただけたものとして扱います。</t>
    <rPh sb="0" eb="2">
      <t>ジョウキ</t>
    </rPh>
    <rPh sb="4" eb="6">
      <t>キニュウ</t>
    </rPh>
    <rPh sb="8" eb="9">
      <t>モウ</t>
    </rPh>
    <rPh sb="10" eb="11">
      <t>コ</t>
    </rPh>
    <rPh sb="17" eb="19">
      <t>バアイ</t>
    </rPh>
    <rPh sb="21" eb="22">
      <t>トウ</t>
    </rPh>
    <rPh sb="27" eb="29">
      <t>リヨウ</t>
    </rPh>
    <rPh sb="29" eb="31">
      <t>キヤク</t>
    </rPh>
    <rPh sb="33" eb="35">
      <t>ドウイ</t>
    </rPh>
    <rPh sb="45" eb="46">
      <t>アツカ</t>
    </rPh>
    <phoneticPr fontId="2"/>
  </si>
  <si>
    <t>利用申込書（抽選参加票）</t>
    <rPh sb="0" eb="2">
      <t>リヨウ</t>
    </rPh>
    <rPh sb="2" eb="5">
      <t>モウシコミショ</t>
    </rPh>
    <rPh sb="6" eb="8">
      <t>チュウセン</t>
    </rPh>
    <rPh sb="8" eb="10">
      <t>サンカ</t>
    </rPh>
    <rPh sb="10" eb="11">
      <t>ヒョウ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</si>
  <si>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</si>
  <si>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</si>
  <si>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</si>
  <si>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午前・午後・夜間から（〇で囲んでください）</t>
    <rPh sb="0" eb="2">
      <t>ゴゼン</t>
    </rPh>
    <rPh sb="3" eb="5">
      <t>ゴゴ</t>
    </rPh>
    <rPh sb="6" eb="8">
      <t>ヤカン</t>
    </rPh>
    <rPh sb="13" eb="14">
      <t>カコ</t>
    </rPh>
    <phoneticPr fontId="2"/>
  </si>
  <si>
    <t>午前・午後・夜間まで（〇で囲んでください）</t>
    <rPh sb="0" eb="2">
      <t>ゴゼン</t>
    </rPh>
    <rPh sb="3" eb="5">
      <t>ゴゴ</t>
    </rPh>
    <rPh sb="6" eb="8">
      <t>ヤカン</t>
    </rPh>
    <phoneticPr fontId="2"/>
  </si>
  <si>
    <t>※</t>
    <phoneticPr fontId="2"/>
  </si>
  <si>
    <t>054-204-0879</t>
    <phoneticPr fontId="2"/>
  </si>
  <si>
    <t>info@crosshall.jp</t>
    <phoneticPr fontId="2"/>
  </si>
  <si>
    <r>
      <rPr>
        <sz val="11"/>
        <color theme="1"/>
        <rFont val="Times New Roman"/>
        <family val="1"/>
      </rPr>
      <t>E-Mail</t>
    </r>
    <r>
      <rPr>
        <sz val="11"/>
        <color theme="1"/>
        <rFont val="MS UI Gothic"/>
        <family val="3"/>
        <charset val="128"/>
      </rPr>
      <t>添付で</t>
    </r>
    <rPh sb="6" eb="8">
      <t>テンプ</t>
    </rPh>
    <phoneticPr fontId="2"/>
  </si>
  <si>
    <t>静岡市葵区呉服町1-30 札の辻クロス6階</t>
    <rPh sb="0" eb="3">
      <t>シズオカシ</t>
    </rPh>
    <rPh sb="3" eb="5">
      <t>アオイク</t>
    </rPh>
    <rPh sb="5" eb="8">
      <t>ゴフクチョウ</t>
    </rPh>
    <rPh sb="13" eb="14">
      <t>フダ</t>
    </rPh>
    <rPh sb="15" eb="16">
      <t>ツジ</t>
    </rPh>
    <rPh sb="20" eb="21">
      <t>カイ</t>
    </rPh>
    <phoneticPr fontId="2"/>
  </si>
  <si>
    <r>
      <rPr>
        <sz val="11"/>
        <color theme="1"/>
        <rFont val="MS UI Gothic"/>
        <family val="3"/>
        <charset val="128"/>
      </rPr>
      <t>〒</t>
    </r>
    <r>
      <rPr>
        <sz val="11"/>
        <color theme="1"/>
        <rFont val="Times New Roman"/>
        <family val="1"/>
      </rPr>
      <t>420-0031</t>
    </r>
    <phoneticPr fontId="2"/>
  </si>
  <si>
    <t>下記にご記入の上、以下のいずれかの方法でお申し込みください。</t>
    <rPh sb="0" eb="2">
      <t>カキ</t>
    </rPh>
    <rPh sb="4" eb="6">
      <t>キニュウ</t>
    </rPh>
    <rPh sb="7" eb="8">
      <t>ウエ</t>
    </rPh>
    <rPh sb="9" eb="11">
      <t>イカ</t>
    </rPh>
    <rPh sb="21" eb="22">
      <t>モウ</t>
    </rPh>
    <rPh sb="23" eb="24">
      <t>コ</t>
    </rPh>
    <phoneticPr fontId="2"/>
  </si>
  <si>
    <t>FAXで</t>
    <phoneticPr fontId="2"/>
  </si>
  <si>
    <r>
      <t>郵送</t>
    </r>
    <r>
      <rPr>
        <sz val="11"/>
        <color theme="1"/>
        <rFont val="MS UI Gothic"/>
        <family val="3"/>
        <charset val="128"/>
      </rPr>
      <t>で</t>
    </r>
    <rPh sb="0" eb="2">
      <t>ユウソウ</t>
    </rPh>
    <phoneticPr fontId="2"/>
  </si>
  <si>
    <t>ホール事務室までご持参で</t>
    <rPh sb="3" eb="6">
      <t>ジムシツ</t>
    </rPh>
    <rPh sb="9" eb="11">
      <t>ジサン</t>
    </rPh>
    <phoneticPr fontId="2"/>
  </si>
  <si>
    <t>ご利用日</t>
    <phoneticPr fontId="2"/>
  </si>
  <si>
    <r>
      <t>13</t>
    </r>
    <r>
      <rPr>
        <sz val="10"/>
        <color theme="1"/>
        <rFont val="MS UI Gothic"/>
        <family val="2"/>
        <charset val="128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MS UI Gothic"/>
        <family val="2"/>
        <charset val="128"/>
      </rPr>
      <t>～</t>
    </r>
    <r>
      <rPr>
        <sz val="10"/>
        <color theme="1"/>
        <rFont val="Times New Roman"/>
        <family val="1"/>
      </rPr>
      <t>17</t>
    </r>
    <r>
      <rPr>
        <sz val="10"/>
        <color theme="1"/>
        <rFont val="MS UI Gothic"/>
        <family val="2"/>
        <charset val="128"/>
      </rPr>
      <t>：</t>
    </r>
    <r>
      <rPr>
        <sz val="10"/>
        <color theme="1"/>
        <rFont val="Times New Roman"/>
        <family val="1"/>
      </rPr>
      <t>00</t>
    </r>
    <phoneticPr fontId="2"/>
  </si>
  <si>
    <r>
      <t>18</t>
    </r>
    <r>
      <rPr>
        <sz val="10"/>
        <color theme="1"/>
        <rFont val="MS UI Gothic"/>
        <family val="1"/>
        <charset val="128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MS UI Gothic"/>
        <family val="2"/>
        <charset val="128"/>
      </rPr>
      <t>～</t>
    </r>
    <r>
      <rPr>
        <sz val="10"/>
        <color theme="1"/>
        <rFont val="Times New Roman"/>
        <family val="1"/>
      </rPr>
      <t>22</t>
    </r>
    <r>
      <rPr>
        <sz val="10"/>
        <color theme="1"/>
        <rFont val="MS UI Gothic"/>
        <family val="2"/>
        <charset val="128"/>
      </rPr>
      <t>：</t>
    </r>
    <r>
      <rPr>
        <sz val="10"/>
        <color theme="1"/>
        <rFont val="Times New Roman"/>
        <family val="1"/>
      </rPr>
      <t>00</t>
    </r>
    <phoneticPr fontId="2"/>
  </si>
  <si>
    <t>ホール利用
ご予定
準備・本番</t>
    <rPh sb="3" eb="5">
      <t>リヨウ</t>
    </rPh>
    <rPh sb="7" eb="9">
      <t>ヨテイ</t>
    </rPh>
    <rPh sb="10" eb="12">
      <t>ジュンビ</t>
    </rPh>
    <rPh sb="13" eb="15">
      <t>ホンバン</t>
    </rPh>
    <phoneticPr fontId="2"/>
  </si>
  <si>
    <t>ホール
ご利用日
時間帯</t>
    <rPh sb="5" eb="8">
      <t>リヨウビ</t>
    </rPh>
    <rPh sb="9" eb="12">
      <t>ジカンタイ</t>
    </rPh>
    <phoneticPr fontId="2"/>
  </si>
  <si>
    <r>
      <rPr>
        <b/>
        <sz val="9"/>
        <color theme="1"/>
        <rFont val="MS UI Gothic"/>
        <family val="3"/>
        <charset val="128"/>
      </rPr>
      <t>リハーサル室</t>
    </r>
    <r>
      <rPr>
        <b/>
        <sz val="10"/>
        <color theme="1"/>
        <rFont val="MS UI Gothic"/>
        <family val="3"/>
        <charset val="128"/>
      </rPr>
      <t xml:space="preserve">
ご利用日
時間帯</t>
    </r>
    <rPh sb="5" eb="6">
      <t>シツ</t>
    </rPh>
    <rPh sb="8" eb="11">
      <t>リヨウビ</t>
    </rPh>
    <rPh sb="12" eb="15">
      <t>ジカンタイ</t>
    </rPh>
    <phoneticPr fontId="2"/>
  </si>
  <si>
    <t>会議室（1）
ご利用日
時間帯</t>
    <rPh sb="0" eb="3">
      <t>カイギシツ</t>
    </rPh>
    <rPh sb="8" eb="11">
      <t>リヨウビ</t>
    </rPh>
    <rPh sb="12" eb="15">
      <t>ジカンタイ</t>
    </rPh>
    <phoneticPr fontId="2"/>
  </si>
  <si>
    <t>会議室（2）
ご利用日
時間帯</t>
    <rPh sb="0" eb="3">
      <t>カイギシツ</t>
    </rPh>
    <rPh sb="8" eb="11">
      <t>リヨウビ</t>
    </rPh>
    <rPh sb="12" eb="15">
      <t>ジカンタイ</t>
    </rPh>
    <phoneticPr fontId="2"/>
  </si>
  <si>
    <t>備品利用申込書</t>
    <rPh sb="0" eb="2">
      <t>ビヒン</t>
    </rPh>
    <rPh sb="2" eb="4">
      <t>リヨウ</t>
    </rPh>
    <rPh sb="4" eb="7">
      <t>モウシコミショ</t>
    </rPh>
    <phoneticPr fontId="2"/>
  </si>
  <si>
    <t>ご利用者お名前</t>
    <phoneticPr fontId="2"/>
  </si>
  <si>
    <t>以下に記入して、利用申込書と一緒にご提出ください。</t>
    <phoneticPr fontId="2"/>
  </si>
  <si>
    <t>以下の備品の利用を申し込みます。</t>
    <rPh sb="0" eb="2">
      <t>イカ</t>
    </rPh>
    <rPh sb="3" eb="5">
      <t>ビヒン</t>
    </rPh>
    <rPh sb="6" eb="8">
      <t>リヨウ</t>
    </rPh>
    <rPh sb="9" eb="10">
      <t>モウ</t>
    </rPh>
    <rPh sb="11" eb="12">
      <t>コ</t>
    </rPh>
    <phoneticPr fontId="2"/>
  </si>
  <si>
    <t>（               年</t>
    <rPh sb="16" eb="17">
      <t>ネン</t>
    </rPh>
    <phoneticPr fontId="2"/>
  </si>
  <si>
    <t>日)</t>
    <rPh sb="0" eb="1">
      <t>ニチ</t>
    </rPh>
    <phoneticPr fontId="2"/>
  </si>
  <si>
    <t>ご不明の場合は打ち合わせ時にホールスタッフがご相談に応じながら記入します。</t>
    <phoneticPr fontId="2"/>
  </si>
  <si>
    <t>↑Excelでご記入の場合は数字だけ入れると自動的に記入されます。)</t>
    <rPh sb="8" eb="10">
      <t>キニュウ</t>
    </rPh>
    <rPh sb="11" eb="13">
      <t>バアイ</t>
    </rPh>
    <rPh sb="14" eb="16">
      <t>スウジ</t>
    </rPh>
    <rPh sb="18" eb="19">
      <t>イ</t>
    </rPh>
    <rPh sb="22" eb="25">
      <t>ジドウテキ</t>
    </rPh>
    <rPh sb="26" eb="28">
      <t>キニュウ</t>
    </rPh>
    <phoneticPr fontId="2"/>
  </si>
  <si>
    <t>下記の</t>
    <rPh sb="0" eb="2">
      <t>カキ</t>
    </rPh>
    <phoneticPr fontId="2"/>
  </si>
  <si>
    <t>黄色のセルに数量と回数（「午前」・「午後」・「夜間」の部 合計回数）を記入してください。</t>
    <rPh sb="0" eb="2">
      <t>キイロ</t>
    </rPh>
    <rPh sb="6" eb="8">
      <t>スウリョウ</t>
    </rPh>
    <rPh sb="9" eb="11">
      <t>カイスウ</t>
    </rPh>
    <rPh sb="29" eb="31">
      <t>ゴウケイ</t>
    </rPh>
    <rPh sb="35" eb="37">
      <t>キニュウ</t>
    </rPh>
    <phoneticPr fontId="2"/>
  </si>
  <si>
    <t>例（「午後の部」＋「夜間の部」ご利用＝使用回数 2）</t>
    <rPh sb="0" eb="1">
      <t>レイ</t>
    </rPh>
    <rPh sb="3" eb="5">
      <t>ゴゴ</t>
    </rPh>
    <rPh sb="6" eb="7">
      <t>ブ</t>
    </rPh>
    <rPh sb="10" eb="12">
      <t>ヤカン</t>
    </rPh>
    <rPh sb="13" eb="14">
      <t>ブ</t>
    </rPh>
    <rPh sb="16" eb="18">
      <t>リヨウ</t>
    </rPh>
    <rPh sb="19" eb="21">
      <t>シヨウ</t>
    </rPh>
    <rPh sb="21" eb="23">
      <t>カイスウ</t>
    </rPh>
    <phoneticPr fontId="2"/>
  </si>
  <si>
    <t>No.</t>
    <phoneticPr fontId="2"/>
  </si>
  <si>
    <t>楽器・調律・ホール備品</t>
    <rPh sb="0" eb="2">
      <t>ガッキ</t>
    </rPh>
    <rPh sb="3" eb="5">
      <t>チョウリツ</t>
    </rPh>
    <rPh sb="9" eb="11">
      <t>ビヒン</t>
    </rPh>
    <phoneticPr fontId="2"/>
  </si>
  <si>
    <t>料金 1単位</t>
    <rPh sb="0" eb="2">
      <t>リョウキン</t>
    </rPh>
    <phoneticPr fontId="2"/>
  </si>
  <si>
    <t>数量</t>
    <rPh sb="0" eb="2">
      <t>スウリョウ</t>
    </rPh>
    <phoneticPr fontId="2"/>
  </si>
  <si>
    <t>使用</t>
    <rPh sb="0" eb="2">
      <t>シヨウ</t>
    </rPh>
    <phoneticPr fontId="2"/>
  </si>
  <si>
    <t>金額</t>
    <rPh sb="0" eb="2">
      <t>キンガク</t>
    </rPh>
    <phoneticPr fontId="2"/>
  </si>
  <si>
    <t>保有数</t>
    <rPh sb="0" eb="2">
      <t>ホユウ</t>
    </rPh>
    <rPh sb="2" eb="3">
      <t>スウ</t>
    </rPh>
    <phoneticPr fontId="2"/>
  </si>
  <si>
    <t>備考</t>
    <rPh sb="0" eb="2">
      <t>ビコウ</t>
    </rPh>
    <phoneticPr fontId="2"/>
  </si>
  <si>
    <t>（～の部）単価</t>
    <rPh sb="3" eb="4">
      <t>ブ</t>
    </rPh>
    <rPh sb="5" eb="7">
      <t>タンカ</t>
    </rPh>
    <phoneticPr fontId="2"/>
  </si>
  <si>
    <t>回数</t>
    <rPh sb="0" eb="2">
      <t>カイスウ</t>
    </rPh>
    <phoneticPr fontId="2"/>
  </si>
  <si>
    <t>列1</t>
  </si>
  <si>
    <t>列2</t>
  </si>
  <si>
    <t>列3</t>
  </si>
  <si>
    <t>列7</t>
  </si>
  <si>
    <t>ピアノ</t>
    <phoneticPr fontId="2"/>
  </si>
  <si>
    <t>コンサートピアノ CF6（ステージ）</t>
    <phoneticPr fontId="2"/>
  </si>
  <si>
    <t>背無し椅子含む</t>
    <rPh sb="0" eb="1">
      <t>セ</t>
    </rPh>
    <rPh sb="1" eb="2">
      <t>ナ</t>
    </rPh>
    <rPh sb="3" eb="5">
      <t>イス</t>
    </rPh>
    <rPh sb="5" eb="6">
      <t>フク</t>
    </rPh>
    <phoneticPr fontId="2"/>
  </si>
  <si>
    <t>演奏用備品</t>
    <rPh sb="0" eb="3">
      <t>エンソウヨウ</t>
    </rPh>
    <rPh sb="3" eb="5">
      <t>ビヒン</t>
    </rPh>
    <phoneticPr fontId="2"/>
  </si>
  <si>
    <t>指揮者台・指揮者用譜面台</t>
    <rPh sb="0" eb="3">
      <t>シキシャ</t>
    </rPh>
    <rPh sb="3" eb="4">
      <t>ダイ</t>
    </rPh>
    <rPh sb="5" eb="8">
      <t>シキシャ</t>
    </rPh>
    <rPh sb="8" eb="9">
      <t>ヨウ</t>
    </rPh>
    <rPh sb="9" eb="11">
      <t>フメン</t>
    </rPh>
    <rPh sb="11" eb="12">
      <t>ダイ</t>
    </rPh>
    <phoneticPr fontId="2"/>
  </si>
  <si>
    <t>演奏者用譜面台</t>
    <rPh sb="0" eb="4">
      <t>エンソウシャヨウ</t>
    </rPh>
    <rPh sb="4" eb="6">
      <t>フメン</t>
    </rPh>
    <rPh sb="6" eb="7">
      <t>ダイ</t>
    </rPh>
    <phoneticPr fontId="2"/>
  </si>
  <si>
    <t>演奏者用椅子</t>
    <rPh sb="0" eb="4">
      <t>エンソウシャヨウ</t>
    </rPh>
    <rPh sb="4" eb="6">
      <t>イス</t>
    </rPh>
    <phoneticPr fontId="2"/>
  </si>
  <si>
    <t>ピアノ背無し椅子</t>
    <rPh sb="3" eb="4">
      <t>セ</t>
    </rPh>
    <rPh sb="4" eb="5">
      <t>ナ</t>
    </rPh>
    <rPh sb="6" eb="8">
      <t>イス</t>
    </rPh>
    <phoneticPr fontId="2"/>
  </si>
  <si>
    <t>ピアノ使用時はピアノ代に含む（ステージ1、リハーサル室1）</t>
    <rPh sb="3" eb="6">
      <t>シヨウジ</t>
    </rPh>
    <rPh sb="10" eb="11">
      <t>ダイ</t>
    </rPh>
    <rPh sb="12" eb="13">
      <t>フク</t>
    </rPh>
    <phoneticPr fontId="2"/>
  </si>
  <si>
    <t>チェロ用ピアノ高低椅子（トムソン椅子）</t>
    <rPh sb="3" eb="4">
      <t>ヨウ</t>
    </rPh>
    <rPh sb="7" eb="9">
      <t>コウテイ</t>
    </rPh>
    <rPh sb="9" eb="11">
      <t>イス</t>
    </rPh>
    <rPh sb="16" eb="18">
      <t>イス</t>
    </rPh>
    <phoneticPr fontId="2"/>
  </si>
  <si>
    <t>ステージ4、リハーサル室2</t>
    <rPh sb="11" eb="12">
      <t>シツ</t>
    </rPh>
    <phoneticPr fontId="2"/>
  </si>
  <si>
    <t>セミナー用備品</t>
    <rPh sb="4" eb="5">
      <t>ヨウ</t>
    </rPh>
    <rPh sb="5" eb="7">
      <t>ビヒン</t>
    </rPh>
    <phoneticPr fontId="2"/>
  </si>
  <si>
    <t>テーブル</t>
    <phoneticPr fontId="2"/>
  </si>
  <si>
    <t>トークショー用高椅子</t>
    <rPh sb="6" eb="7">
      <t>ヨウ</t>
    </rPh>
    <rPh sb="7" eb="8">
      <t>タカ</t>
    </rPh>
    <rPh sb="8" eb="10">
      <t>イス</t>
    </rPh>
    <phoneticPr fontId="2"/>
  </si>
  <si>
    <t>看板バトン</t>
    <rPh sb="0" eb="2">
      <t>カンバン</t>
    </rPh>
    <phoneticPr fontId="2"/>
  </si>
  <si>
    <t>映像機器（プロジェクター、センターカメラ、ディスプレイ）</t>
    <rPh sb="0" eb="2">
      <t>エイゾウ</t>
    </rPh>
    <rPh sb="2" eb="4">
      <t>キキ</t>
    </rPh>
    <phoneticPr fontId="2"/>
  </si>
  <si>
    <t>スクリーン</t>
    <phoneticPr fontId="2"/>
  </si>
  <si>
    <t>音響備品</t>
    <rPh sb="0" eb="2">
      <t>オンキョウ</t>
    </rPh>
    <rPh sb="2" eb="4">
      <t>ビヒン</t>
    </rPh>
    <phoneticPr fontId="2"/>
  </si>
  <si>
    <t>音響機器一式</t>
    <rPh sb="0" eb="2">
      <t>オンキョウ</t>
    </rPh>
    <rPh sb="2" eb="4">
      <t>キキ</t>
    </rPh>
    <rPh sb="4" eb="6">
      <t>イッシキ</t>
    </rPh>
    <phoneticPr fontId="2"/>
  </si>
  <si>
    <t>マイク2本（MCまたはセンター用、カゲアナ用）＋スタンド2本を含む</t>
    <rPh sb="4" eb="5">
      <t>ホン</t>
    </rPh>
    <rPh sb="15" eb="16">
      <t>ヨウ</t>
    </rPh>
    <rPh sb="21" eb="22">
      <t>ヨウ</t>
    </rPh>
    <rPh sb="29" eb="30">
      <t>ホン</t>
    </rPh>
    <rPh sb="31" eb="32">
      <t>フク</t>
    </rPh>
    <phoneticPr fontId="2"/>
  </si>
  <si>
    <t>録音再生機器一式</t>
    <rPh sb="0" eb="2">
      <t>ロクオン</t>
    </rPh>
    <rPh sb="2" eb="4">
      <t>サイセイ</t>
    </rPh>
    <rPh sb="4" eb="6">
      <t>キキ</t>
    </rPh>
    <rPh sb="6" eb="8">
      <t>イッシキ</t>
    </rPh>
    <phoneticPr fontId="2"/>
  </si>
  <si>
    <t>ダイナミックマイク SM58</t>
    <phoneticPr fontId="2"/>
  </si>
  <si>
    <t>（ボーカル用・MC用）</t>
    <rPh sb="5" eb="6">
      <t>ヨウ</t>
    </rPh>
    <rPh sb="9" eb="10">
      <t>ヨウ</t>
    </rPh>
    <phoneticPr fontId="2"/>
  </si>
  <si>
    <t>ワイヤレスマイク ハンド型（SM58）</t>
    <rPh sb="12" eb="13">
      <t>ガタ</t>
    </rPh>
    <phoneticPr fontId="2"/>
  </si>
  <si>
    <t>ワイヤレスマイク ピンマイク型</t>
    <rPh sb="14" eb="15">
      <t>ガタ</t>
    </rPh>
    <phoneticPr fontId="2"/>
  </si>
  <si>
    <t>卓上型マイクスタンド（ストレート型）</t>
    <rPh sb="0" eb="3">
      <t>タクジョウガタ</t>
    </rPh>
    <rPh sb="16" eb="17">
      <t>ガタ</t>
    </rPh>
    <phoneticPr fontId="2"/>
  </si>
  <si>
    <t>マイクスタンド（ストレート型）</t>
    <rPh sb="13" eb="14">
      <t>ガタ</t>
    </rPh>
    <phoneticPr fontId="2"/>
  </si>
  <si>
    <t>マイクスタンド（ブーム型）</t>
    <rPh sb="11" eb="12">
      <t>ガタ</t>
    </rPh>
    <phoneticPr fontId="2"/>
  </si>
  <si>
    <t>フットモニタースピーカー一式</t>
    <rPh sb="12" eb="14">
      <t>イッシキ</t>
    </rPh>
    <phoneticPr fontId="2"/>
  </si>
  <si>
    <t>2個で1セット</t>
    <rPh sb="1" eb="2">
      <t>コ</t>
    </rPh>
    <phoneticPr fontId="2"/>
  </si>
  <si>
    <t>持ち込み機器コンセント使用料</t>
    <rPh sb="0" eb="1">
      <t>モ</t>
    </rPh>
    <rPh sb="2" eb="3">
      <t>コ</t>
    </rPh>
    <rPh sb="4" eb="6">
      <t>キキ</t>
    </rPh>
    <rPh sb="11" eb="14">
      <t>シヨウリョウ</t>
    </rPh>
    <phoneticPr fontId="2"/>
  </si>
  <si>
    <t>照明</t>
    <rPh sb="0" eb="2">
      <t>ショウメイ</t>
    </rPh>
    <phoneticPr fontId="2"/>
  </si>
  <si>
    <t>客席・ステージ天井灯（作業灯）</t>
    <rPh sb="0" eb="2">
      <t>キャクセキ</t>
    </rPh>
    <rPh sb="7" eb="9">
      <t>テンジョウ</t>
    </rPh>
    <rPh sb="9" eb="10">
      <t>アカ</t>
    </rPh>
    <rPh sb="11" eb="13">
      <t>サギョウ</t>
    </rPh>
    <rPh sb="13" eb="14">
      <t>アカ</t>
    </rPh>
    <phoneticPr fontId="2"/>
  </si>
  <si>
    <t>客席天井灯＋ステージ（ダウンライト）</t>
    <rPh sb="0" eb="2">
      <t>キャクセキ</t>
    </rPh>
    <rPh sb="2" eb="4">
      <t>テンジョウ</t>
    </rPh>
    <rPh sb="4" eb="5">
      <t>アカ</t>
    </rPh>
    <phoneticPr fontId="2"/>
  </si>
  <si>
    <t>客席天井灯＋ステージ＋バトンライト（スポットライト含む）</t>
    <rPh sb="0" eb="2">
      <t>キャクセキ</t>
    </rPh>
    <rPh sb="2" eb="4">
      <t>テンジョウ</t>
    </rPh>
    <rPh sb="4" eb="5">
      <t>アカ</t>
    </rPh>
    <rPh sb="25" eb="26">
      <t>フク</t>
    </rPh>
    <phoneticPr fontId="2"/>
  </si>
  <si>
    <t>音響・照明オペレーター（必須ではありません。）</t>
    <rPh sb="0" eb="2">
      <t>オンキョウ</t>
    </rPh>
    <rPh sb="3" eb="5">
      <t>ショウメイ</t>
    </rPh>
    <rPh sb="12" eb="14">
      <t>ヒッス</t>
    </rPh>
    <phoneticPr fontId="2"/>
  </si>
  <si>
    <t>音響・照明オペレーターを依頼する場合、1時間当たりの料金です。</t>
    <rPh sb="0" eb="2">
      <t>オンキョウ</t>
    </rPh>
    <rPh sb="3" eb="5">
      <t>ショウメイ</t>
    </rPh>
    <rPh sb="12" eb="14">
      <t>イライ</t>
    </rPh>
    <rPh sb="16" eb="18">
      <t>バアイ</t>
    </rPh>
    <rPh sb="20" eb="22">
      <t>ジカン</t>
    </rPh>
    <rPh sb="22" eb="23">
      <t>ア</t>
    </rPh>
    <rPh sb="26" eb="28">
      <t>リョウキン</t>
    </rPh>
    <phoneticPr fontId="2"/>
  </si>
  <si>
    <t>楽器を借用する場合、は当ビル2階のすみやグッディから直接借用してください。（すみやグッディからホールに届けてもらうことが可能です。）</t>
    <rPh sb="0" eb="2">
      <t>ガッキ</t>
    </rPh>
    <rPh sb="3" eb="5">
      <t>シャクヨウ</t>
    </rPh>
    <rPh sb="7" eb="9">
      <t>バアイ</t>
    </rPh>
    <rPh sb="11" eb="12">
      <t>トウ</t>
    </rPh>
    <rPh sb="15" eb="16">
      <t>カイ</t>
    </rPh>
    <rPh sb="26" eb="28">
      <t>チョクセツ</t>
    </rPh>
    <rPh sb="28" eb="30">
      <t>シャクヨウ</t>
    </rPh>
    <rPh sb="51" eb="52">
      <t>トド</t>
    </rPh>
    <rPh sb="60" eb="62">
      <t>カノウ</t>
    </rPh>
    <phoneticPr fontId="2"/>
  </si>
  <si>
    <t>コンサートパック（1単位＝1区分の料金）</t>
    <rPh sb="10" eb="12">
      <t>タンイ</t>
    </rPh>
    <rPh sb="14" eb="16">
      <t>クブン</t>
    </rPh>
    <rPh sb="17" eb="19">
      <t>リョウキン</t>
    </rPh>
    <phoneticPr fontId="2"/>
  </si>
  <si>
    <t>1単位（午前・午後・夜 各部あたり）</t>
    <rPh sb="1" eb="3">
      <t>タンイ</t>
    </rPh>
    <rPh sb="4" eb="6">
      <t>ゴゼン</t>
    </rPh>
    <rPh sb="7" eb="9">
      <t>ゴゴ</t>
    </rPh>
    <rPh sb="10" eb="11">
      <t>ヨル</t>
    </rPh>
    <rPh sb="12" eb="14">
      <t>カクブ</t>
    </rPh>
    <phoneticPr fontId="2"/>
  </si>
  <si>
    <t>合計（定価）</t>
    <rPh sb="0" eb="2">
      <t>ゴウケイ</t>
    </rPh>
    <rPh sb="3" eb="5">
      <t>テイカ</t>
    </rPh>
    <phoneticPr fontId="2"/>
  </si>
  <si>
    <t>のところをパック（割引）料金</t>
    <rPh sb="9" eb="11">
      <t>ワリビキ</t>
    </rPh>
    <rPh sb="12" eb="14">
      <t>リョウキン</t>
    </rPh>
    <phoneticPr fontId="2"/>
  </si>
  <si>
    <t>パック料金</t>
    <rPh sb="3" eb="5">
      <t>リョウキン</t>
    </rPh>
    <phoneticPr fontId="2"/>
  </si>
  <si>
    <t>セミナーパック（1日のみ使用の1単位料金）</t>
    <rPh sb="9" eb="10">
      <t>ニチ</t>
    </rPh>
    <rPh sb="12" eb="14">
      <t>シヨウ</t>
    </rPh>
    <rPh sb="16" eb="18">
      <t>タンイ</t>
    </rPh>
    <rPh sb="18" eb="20">
      <t>リョウキン</t>
    </rPh>
    <phoneticPr fontId="2"/>
  </si>
  <si>
    <t>展示会パック（2日以上連続使用の場合の1日料金）</t>
    <rPh sb="0" eb="3">
      <t>テンジカイ</t>
    </rPh>
    <rPh sb="8" eb="11">
      <t>ニチイジョウ</t>
    </rPh>
    <rPh sb="11" eb="13">
      <t>レンゾク</t>
    </rPh>
    <rPh sb="13" eb="15">
      <t>シヨウ</t>
    </rPh>
    <rPh sb="16" eb="18">
      <t>バアイ</t>
    </rPh>
    <rPh sb="20" eb="21">
      <t>ニチ</t>
    </rPh>
    <rPh sb="21" eb="23">
      <t>リョウキン</t>
    </rPh>
    <phoneticPr fontId="2"/>
  </si>
  <si>
    <t>1日あたりの料金</t>
    <rPh sb="1" eb="2">
      <t>ニチ</t>
    </rPh>
    <rPh sb="6" eb="8">
      <t>リョウキン</t>
    </rPh>
    <phoneticPr fontId="2"/>
  </si>
  <si>
    <t>会議室備品</t>
    <rPh sb="0" eb="3">
      <t>カイギシツ</t>
    </rPh>
    <rPh sb="3" eb="5">
      <t>ビヒン</t>
    </rPh>
    <phoneticPr fontId="2"/>
  </si>
  <si>
    <t>料金 1日</t>
    <rPh sb="0" eb="2">
      <t>リョウキン</t>
    </rPh>
    <rPh sb="4" eb="5">
      <t>ニチ</t>
    </rPh>
    <phoneticPr fontId="2"/>
  </si>
  <si>
    <t>プロジェクター＋電子ホワイトボード</t>
    <rPh sb="8" eb="10">
      <t>デンシ</t>
    </rPh>
    <phoneticPr fontId="2"/>
  </si>
  <si>
    <t>ホワイトボードのみは無料</t>
    <rPh sb="10" eb="12">
      <t>ムリョウ</t>
    </rPh>
    <phoneticPr fontId="2"/>
  </si>
  <si>
    <t>備品類利用料(消費税別) 合計</t>
    <rPh sb="0" eb="2">
      <t>ビヒン</t>
    </rPh>
    <rPh sb="2" eb="3">
      <t>ルイ</t>
    </rPh>
    <rPh sb="3" eb="6">
      <t>リヨウリョウ</t>
    </rPh>
    <rPh sb="7" eb="10">
      <t>ショウヒゼイ</t>
    </rPh>
    <rPh sb="10" eb="11">
      <t>ベツ</t>
    </rPh>
    <rPh sb="13" eb="15">
      <t>ゴウケイ</t>
    </rPh>
    <phoneticPr fontId="2"/>
  </si>
  <si>
    <t>消費税額</t>
    <rPh sb="0" eb="3">
      <t>ショウヒゼイ</t>
    </rPh>
    <rPh sb="3" eb="4">
      <t>ガク</t>
    </rPh>
    <phoneticPr fontId="2"/>
  </si>
  <si>
    <t>備品類利用料(消費税込) 合計</t>
    <rPh sb="0" eb="2">
      <t>ビヒン</t>
    </rPh>
    <rPh sb="2" eb="3">
      <t>ルイ</t>
    </rPh>
    <rPh sb="3" eb="6">
      <t>リヨウリョウ</t>
    </rPh>
    <rPh sb="7" eb="10">
      <t>ショウヒゼイ</t>
    </rPh>
    <rPh sb="10" eb="11">
      <t>コミ</t>
    </rPh>
    <rPh sb="13" eb="15">
      <t>ゴウケイ</t>
    </rPh>
    <phoneticPr fontId="2"/>
  </si>
  <si>
    <t>2枚目のシートの備品申込書にもわかる範囲でご記入して、同時にご提出ください。</t>
    <rPh sb="1" eb="3">
      <t>マイメ</t>
    </rPh>
    <rPh sb="8" eb="10">
      <t>ビヒン</t>
    </rPh>
    <rPh sb="10" eb="13">
      <t>モウシコミショ</t>
    </rPh>
    <rPh sb="18" eb="20">
      <t>ハンイ</t>
    </rPh>
    <rPh sb="22" eb="24">
      <t>キニュウ</t>
    </rPh>
    <rPh sb="27" eb="29">
      <t>ドウジ</t>
    </rPh>
    <rPh sb="31" eb="33">
      <t>テイシュツ</t>
    </rPh>
    <phoneticPr fontId="2"/>
  </si>
  <si>
    <t>ホワイトボード</t>
    <phoneticPr fontId="2"/>
  </si>
  <si>
    <t>コンサートピアノ C3X（リハーサル室）</t>
    <rPh sb="18" eb="19">
      <t>シツ</t>
    </rPh>
    <phoneticPr fontId="2"/>
  </si>
  <si>
    <t>演台・司会者台セット</t>
    <rPh sb="0" eb="2">
      <t>エンダイ</t>
    </rPh>
    <rPh sb="3" eb="6">
      <t>シカイシャ</t>
    </rPh>
    <rPh sb="6" eb="7">
      <t>ダイ</t>
    </rPh>
    <phoneticPr fontId="2"/>
  </si>
  <si>
    <t>指定調律師が行います。（出張費を含みます。）</t>
    <rPh sb="0" eb="2">
      <t>シテイ</t>
    </rPh>
    <rPh sb="2" eb="4">
      <t>チョウリツ</t>
    </rPh>
    <rPh sb="4" eb="5">
      <t>シ</t>
    </rPh>
    <rPh sb="6" eb="7">
      <t>オコナ</t>
    </rPh>
    <rPh sb="12" eb="14">
      <t>シュッチョウ</t>
    </rPh>
    <rPh sb="14" eb="15">
      <t>ヒ</t>
    </rPh>
    <rPh sb="16" eb="17">
      <t>フク</t>
    </rPh>
    <phoneticPr fontId="2"/>
  </si>
  <si>
    <t>ピアノ調律（事前調律のみ。その他詳細は別途見積。）</t>
    <rPh sb="3" eb="5">
      <t>チョウリツ</t>
    </rPh>
    <rPh sb="6" eb="8">
      <t>ジゼン</t>
    </rPh>
    <rPh sb="8" eb="10">
      <t>チョウリツ</t>
    </rPh>
    <rPh sb="15" eb="16">
      <t>タ</t>
    </rPh>
    <rPh sb="16" eb="18">
      <t>ショウサイ</t>
    </rPh>
    <rPh sb="19" eb="21">
      <t>ベット</t>
    </rPh>
    <rPh sb="21" eb="23">
      <t>ミツモリ</t>
    </rPh>
    <phoneticPr fontId="2"/>
  </si>
  <si>
    <t>レーザーポインター付き</t>
    <rPh sb="9" eb="10">
      <t>ツ</t>
    </rPh>
    <phoneticPr fontId="2"/>
  </si>
  <si>
    <t>BD（ブルーレイ・ディスク）</t>
    <phoneticPr fontId="2"/>
  </si>
  <si>
    <t>その他</t>
    <rPh sb="2" eb="3">
      <t>タ</t>
    </rPh>
    <phoneticPr fontId="2"/>
  </si>
  <si>
    <t>かさ袋（雨天の場合のみ。）</t>
    <rPh sb="2" eb="3">
      <t>フクロ</t>
    </rPh>
    <rPh sb="4" eb="6">
      <t>ウテン</t>
    </rPh>
    <rPh sb="7" eb="9">
      <t>バアイ</t>
    </rPh>
    <phoneticPr fontId="2"/>
  </si>
  <si>
    <t>ビニール袋200枚1セット。お客様に傘を自席に持ち込んでいただきます。</t>
    <rPh sb="4" eb="5">
      <t>フクロ</t>
    </rPh>
    <rPh sb="8" eb="9">
      <t>マイ</t>
    </rPh>
    <phoneticPr fontId="2"/>
  </si>
  <si>
    <t>映像機器利用時に、ステージのもようを録画して持ち帰ることができるサービスです。</t>
    <rPh sb="0" eb="2">
      <t>エイゾウ</t>
    </rPh>
    <rPh sb="2" eb="4">
      <t>キキ</t>
    </rPh>
    <rPh sb="4" eb="6">
      <t>リヨウ</t>
    </rPh>
    <rPh sb="6" eb="7">
      <t>ジ</t>
    </rPh>
    <rPh sb="18" eb="20">
      <t>ロクガ</t>
    </rPh>
    <rPh sb="22" eb="23">
      <t>モ</t>
    </rPh>
    <rPh sb="24" eb="25">
      <t>カエ</t>
    </rPh>
    <phoneticPr fontId="2"/>
  </si>
  <si>
    <t>ホールご利用日（ご利用日により消費税率が変わります。</t>
    <rPh sb="4" eb="6">
      <t>リヨウ</t>
    </rPh>
    <rPh sb="6" eb="7">
      <t>ビ</t>
    </rPh>
    <rPh sb="9" eb="11">
      <t>リヨウ</t>
    </rPh>
    <rPh sb="11" eb="12">
      <t>ビ</t>
    </rPh>
    <rPh sb="15" eb="18">
      <t>ショウヒゼイ</t>
    </rPh>
    <rPh sb="18" eb="19">
      <t>リツ</t>
    </rPh>
    <rPh sb="20" eb="21">
      <t>カ</t>
    </rPh>
    <phoneticPr fontId="2"/>
  </si>
  <si>
    <t xml:space="preserve">←ご利用日にちを */* 形式でご記入ください </t>
    <rPh sb="2" eb="4">
      <t>リヨウ</t>
    </rPh>
    <rPh sb="4" eb="5">
      <t>ヒ</t>
    </rPh>
    <rPh sb="13" eb="15">
      <t>ケイシキ</t>
    </rPh>
    <rPh sb="17" eb="19">
      <t>キニュウ</t>
    </rPh>
    <phoneticPr fontId="2"/>
  </si>
  <si>
    <t>※利用日が令和元年9月30日まで消費税率8％、10月1日以降は10％</t>
    <rPh sb="1" eb="3">
      <t>リヨウ</t>
    </rPh>
    <rPh sb="3" eb="4">
      <t>ビ</t>
    </rPh>
    <rPh sb="5" eb="7">
      <t>レイワ</t>
    </rPh>
    <rPh sb="7" eb="9">
      <t>ガンネン</t>
    </rPh>
    <rPh sb="10" eb="11">
      <t>ガツ</t>
    </rPh>
    <rPh sb="13" eb="14">
      <t>ニチ</t>
    </rPh>
    <rPh sb="16" eb="19">
      <t>ショウヒゼイ</t>
    </rPh>
    <rPh sb="19" eb="20">
      <t>リツ</t>
    </rPh>
    <rPh sb="25" eb="26">
      <t>ガツ</t>
    </rPh>
    <rPh sb="27" eb="28">
      <t>ニチ</t>
    </rPh>
    <rPh sb="28" eb="30">
      <t>イコウ</t>
    </rPh>
    <phoneticPr fontId="2"/>
  </si>
  <si>
    <t>広報</t>
    <rPh sb="0" eb="2">
      <t>コウホウ</t>
    </rPh>
    <phoneticPr fontId="2"/>
  </si>
  <si>
    <t>ホームページ</t>
    <phoneticPr fontId="2"/>
  </si>
  <si>
    <t>広報媒体</t>
    <rPh sb="0" eb="2">
      <t>コウホウ</t>
    </rPh>
    <rPh sb="2" eb="4">
      <t>バイタイ</t>
    </rPh>
    <phoneticPr fontId="2"/>
  </si>
  <si>
    <t>掲載してほしい</t>
    <rPh sb="0" eb="2">
      <t>ケイサイ</t>
    </rPh>
    <phoneticPr fontId="2"/>
  </si>
  <si>
    <t>放映してほしい</t>
    <rPh sb="0" eb="2">
      <t>ホウエイ</t>
    </rPh>
    <phoneticPr fontId="2"/>
  </si>
  <si>
    <t>サイネージ（当日）</t>
    <rPh sb="6" eb="8">
      <t>トウジツ</t>
    </rPh>
    <phoneticPr fontId="2"/>
  </si>
  <si>
    <t>掲載する問い合わせ先</t>
    <rPh sb="0" eb="2">
      <t>ケイサイ</t>
    </rPh>
    <rPh sb="4" eb="5">
      <t>ト</t>
    </rPh>
    <rPh sb="6" eb="7">
      <t>ア</t>
    </rPh>
    <rPh sb="9" eb="10">
      <t>サキ</t>
    </rPh>
    <phoneticPr fontId="2"/>
  </si>
  <si>
    <t>掲載のご希望</t>
    <rPh sb="0" eb="2">
      <t>ケイサイ</t>
    </rPh>
    <rPh sb="4" eb="6">
      <t>キボウ</t>
    </rPh>
    <phoneticPr fontId="2"/>
  </si>
  <si>
    <t>学  生（               円）</t>
    <rPh sb="0" eb="1">
      <t>ガク</t>
    </rPh>
    <rPh sb="3" eb="4">
      <t>セイ</t>
    </rPh>
    <rPh sb="20" eb="2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</si>
</sst>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[$-F800]dddd\,\ mmmm\ dd\,\ yyyy"/>
    <numFmt numFmtId="177" formatCode="0_ "/>
    <numFmt numFmtId="178" formatCode="0_ &quot;年&quot;"/>
    <numFmt numFmtId="179" formatCode="0_ &quot;月&quot;"/>
    <numFmt numFmtId="180" formatCode="0_ &quot;日&quot;"/>
    <numFmt numFmtId="181" formatCode="[&lt;=999]&quot;〒&quot;\ 000;[&lt;=9999]000\-00;000\-0000"/>
    <numFmt numFmtId="182" formatCode="[&lt;=99999999]####\-####;\(00\)\ ####\-####"/>
    <numFmt numFmtId="183" formatCode="yyyy&quot;年&quot;m&quot;月&quot;d&quot;日&quot;\ hh:mm;@"/>
    <numFmt numFmtId="184" formatCode="&quot;(&quot;\ 0_ &quot;年&quot;"/>
    <numFmt numFmtId="185" formatCode="0_ &quot;日 )&quot;"/>
    <numFmt numFmtId="186" formatCode="00_ "/>
    <numFmt numFmtId="187" formatCode="0_ &quot;) &quot;"/>
    <numFmt numFmtId="188" formatCode="#,##0\ &quot;/h&quot;"/>
    <numFmt numFmtId="189" formatCode="#,##0\ &quot;h&quot;"/>
    <numFmt numFmtId="190" formatCode="General\ &quot;料金&quot;"/>
    <numFmt numFmtId="191" formatCode="&quot;対正規料金&quot;\ 0.0%"/>
    <numFmt numFmtId="192" formatCode="m&quot;月&quot;d&quot;日&quot;;@"/>
  </numFmts>
  <fonts count="24" x14ac:knownFonts="1">
    <font>
      <sz val="10"/>
      <color theme="1"/>
      <name val="MS UI Gothic"/>
      <family val="2"/>
      <charset val="128"/>
    </font>
    <font>
      <sz val="18"/>
      <color theme="1"/>
      <name val="MS UI Gothic"/>
      <family val="2"/>
      <charset val="128"/>
    </font>
    <font>
      <sz val="6"/>
      <name val="MS UI Gothic"/>
      <family val="2"/>
      <charset val="128"/>
    </font>
    <font>
      <b/>
      <sz val="10"/>
      <color theme="1"/>
      <name val="MS UI Gothic"/>
      <family val="3"/>
      <charset val="128"/>
    </font>
    <font>
      <sz val="16"/>
      <color theme="0" tint="-0.34998626667073579"/>
      <name val="MS UI Gothic"/>
      <family val="2"/>
      <charset val="128"/>
    </font>
    <font>
      <sz val="10"/>
      <color theme="1"/>
      <name val="Times New Roman"/>
      <family val="1"/>
    </font>
    <font>
      <sz val="11"/>
      <color theme="1"/>
      <name val="MS UI Gothic"/>
      <family val="3"/>
      <charset val="128"/>
    </font>
    <font>
      <sz val="11"/>
      <color theme="1"/>
      <name val="MS UI Gothic"/>
      <family val="2"/>
      <charset val="128"/>
    </font>
    <font>
      <sz val="11"/>
      <color theme="1"/>
      <name val="Times New Roman"/>
      <family val="1"/>
    </font>
    <font>
      <u/>
      <sz val="10"/>
      <color theme="10"/>
      <name val="MS UI Gothic"/>
      <family val="2"/>
      <charset val="128"/>
    </font>
    <font>
      <u/>
      <sz val="10"/>
      <name val="Times New Roman"/>
      <family val="1"/>
    </font>
    <font>
      <sz val="11"/>
      <color theme="1"/>
      <name val="MS UI Gothic"/>
      <family val="1"/>
      <charset val="128"/>
    </font>
    <font>
      <sz val="10"/>
      <color theme="1"/>
      <name val="MS UI Gothic"/>
      <family val="1"/>
      <charset val="128"/>
    </font>
    <font>
      <b/>
      <sz val="9"/>
      <color theme="1"/>
      <name val="MS UI Gothic"/>
      <family val="3"/>
      <charset val="128"/>
    </font>
    <font>
      <sz val="10"/>
      <color theme="1"/>
      <name val="MS UI Gothic"/>
      <family val="2"/>
      <charset val="128"/>
    </font>
    <font>
      <sz val="18"/>
      <color theme="1"/>
      <name val="MS UI Gothic"/>
      <family val="3"/>
      <charset val="128"/>
    </font>
    <font>
      <sz val="12"/>
      <color theme="1"/>
      <name val="MS UI Gothic"/>
      <family val="2"/>
      <charset val="128"/>
    </font>
    <font>
      <b/>
      <sz val="10"/>
      <color theme="0"/>
      <name val="MS UI Gothic"/>
      <family val="3"/>
      <charset val="128"/>
    </font>
    <font>
      <b/>
      <sz val="10"/>
      <color theme="1"/>
      <name val="Times New Roman"/>
      <family val="1"/>
    </font>
    <font>
      <b/>
      <sz val="10"/>
      <color theme="1"/>
      <name val="MS UI Gothic"/>
      <family val="2"/>
      <charset val="128"/>
    </font>
    <font>
      <sz val="10"/>
      <color theme="1"/>
      <name val="ＭＳ 明朝"/>
      <family val="1"/>
      <charset val="128"/>
    </font>
    <font>
      <sz val="10"/>
      <color theme="1"/>
      <name val="MS UI Gothic"/>
      <family val="3"/>
      <charset val="128"/>
    </font>
    <font>
      <b/>
      <sz val="10"/>
      <color theme="0"/>
      <name val="Times New Roman"/>
      <family val="1"/>
    </font>
    <font>
      <b/>
      <sz val="10"/>
      <color theme="0"/>
      <name val="MS UI Gothic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indexed="64"/>
      </left>
      <right/>
      <top style="dashed">
        <color auto="1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auto="1"/>
      </top>
      <bottom style="hair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medium">
        <color indexed="64"/>
      </right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/>
      <diagonal/>
    </border>
    <border>
      <left style="thin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hair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auto="1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ashed">
        <color auto="1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2" borderId="5" xfId="0" applyFont="1" applyFill="1" applyBorder="1" applyAlignment="1">
      <alignment horizontal="right"/>
    </xf>
    <xf numFmtId="0" fontId="4" fillId="0" borderId="8" xfId="0" applyFont="1" applyBorder="1">
      <alignment vertical="center"/>
    </xf>
    <xf numFmtId="0" fontId="0" fillId="3" borderId="11" xfId="0" applyFill="1" applyBorder="1" applyAlignment="1">
      <alignment horizontal="distributed" vertical="center" indent="1"/>
    </xf>
    <xf numFmtId="0" fontId="5" fillId="3" borderId="15" xfId="0" applyFont="1" applyFill="1" applyBorder="1" applyAlignment="1">
      <alignment horizontal="distributed" vertical="center" indent="1"/>
    </xf>
    <xf numFmtId="0" fontId="5" fillId="0" borderId="16" xfId="0" applyFont="1" applyBorder="1" applyAlignment="1">
      <alignment horizontal="left" vertical="center" indent="1"/>
    </xf>
    <xf numFmtId="181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3" borderId="11" xfId="0" applyFill="1" applyBorder="1" applyAlignment="1">
      <alignment horizontal="righ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" fillId="2" borderId="18" xfId="0" applyFont="1" applyFill="1" applyBorder="1" applyAlignment="1">
      <alignment horizontal="right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178" fontId="0" fillId="0" borderId="32" xfId="0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right" vertical="center"/>
    </xf>
    <xf numFmtId="180" fontId="0" fillId="0" borderId="32" xfId="0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left" vertical="center"/>
    </xf>
    <xf numFmtId="180" fontId="0" fillId="0" borderId="33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9" fontId="0" fillId="0" borderId="8" xfId="0" applyNumberFormat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179" fontId="0" fillId="0" borderId="8" xfId="0" applyNumberForma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1" applyFont="1">
      <alignment vertical="center"/>
    </xf>
    <xf numFmtId="0" fontId="0" fillId="0" borderId="9" xfId="0" applyBorder="1" applyAlignment="1">
      <alignment horizontal="left" vertical="center" indent="3"/>
    </xf>
    <xf numFmtId="0" fontId="0" fillId="0" borderId="25" xfId="0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0" fillId="0" borderId="35" xfId="0" applyBorder="1" applyAlignment="1">
      <alignment horizontal="left" vertical="center" indent="3"/>
    </xf>
    <xf numFmtId="0" fontId="0" fillId="0" borderId="36" xfId="0" applyBorder="1" applyAlignment="1">
      <alignment horizontal="right" vertical="center"/>
    </xf>
    <xf numFmtId="0" fontId="0" fillId="3" borderId="37" xfId="0" applyFill="1" applyBorder="1" applyAlignment="1">
      <alignment horizontal="right" vertical="center" indent="1"/>
    </xf>
    <xf numFmtId="0" fontId="3" fillId="2" borderId="4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indent="1"/>
    </xf>
    <xf numFmtId="181" fontId="0" fillId="0" borderId="8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26" xfId="0" applyBorder="1">
      <alignment vertical="center"/>
    </xf>
    <xf numFmtId="0" fontId="0" fillId="0" borderId="15" xfId="0" applyBorder="1" applyAlignment="1">
      <alignment horizontal="left" vertical="center" indent="3"/>
    </xf>
    <xf numFmtId="0" fontId="5" fillId="0" borderId="40" xfId="0" applyFont="1" applyBorder="1" applyAlignment="1">
      <alignment horizontal="right" vertical="center"/>
    </xf>
    <xf numFmtId="0" fontId="0" fillId="0" borderId="41" xfId="0" applyBorder="1" applyAlignment="1">
      <alignment horizontal="left" vertical="center" indent="3"/>
    </xf>
    <xf numFmtId="179" fontId="0" fillId="0" borderId="0" xfId="0" applyNumberFormat="1" applyAlignment="1">
      <alignment horizontal="left" vertical="center"/>
    </xf>
    <xf numFmtId="180" fontId="0" fillId="0" borderId="22" xfId="0" applyNumberFormat="1" applyBorder="1" applyAlignment="1">
      <alignment horizontal="right" vertical="center"/>
    </xf>
    <xf numFmtId="0" fontId="0" fillId="0" borderId="43" xfId="0" applyBorder="1" applyAlignment="1">
      <alignment horizontal="left" vertical="center"/>
    </xf>
    <xf numFmtId="0" fontId="3" fillId="2" borderId="49" xfId="0" applyFont="1" applyFill="1" applyBorder="1" applyAlignment="1">
      <alignment horizontal="distributed" vertical="center" indent="1"/>
    </xf>
    <xf numFmtId="0" fontId="3" fillId="2" borderId="49" xfId="0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center" indent="3"/>
    </xf>
    <xf numFmtId="0" fontId="5" fillId="0" borderId="50" xfId="0" applyFont="1" applyBorder="1" applyAlignment="1">
      <alignment horizontal="right" vertical="center"/>
    </xf>
    <xf numFmtId="0" fontId="0" fillId="0" borderId="51" xfId="0" applyBorder="1" applyAlignment="1">
      <alignment horizontal="left" vertical="center" indent="3"/>
    </xf>
    <xf numFmtId="0" fontId="0" fillId="0" borderId="31" xfId="0" applyBorder="1" applyAlignment="1">
      <alignment horizontal="left" vertical="center"/>
    </xf>
    <xf numFmtId="0" fontId="7" fillId="0" borderId="0" xfId="0" applyFont="1">
      <alignment vertical="center"/>
    </xf>
    <xf numFmtId="38" fontId="6" fillId="0" borderId="0" xfId="2" applyFont="1" applyAlignment="1">
      <alignment horizontal="right" vertical="center"/>
    </xf>
    <xf numFmtId="38" fontId="15" fillId="0" borderId="0" xfId="2" applyFont="1" applyAlignment="1">
      <alignment horizontal="left" vertical="center" indent="9"/>
    </xf>
    <xf numFmtId="38" fontId="6" fillId="0" borderId="0" xfId="2" applyFont="1" applyAlignment="1">
      <alignment horizontal="left" vertical="center"/>
    </xf>
    <xf numFmtId="38" fontId="6" fillId="0" borderId="0" xfId="2" applyFont="1" applyAlignment="1">
      <alignment horizontal="right" vertical="center" indent="1"/>
    </xf>
    <xf numFmtId="38" fontId="6" fillId="0" borderId="0" xfId="2" applyFont="1" applyAlignment="1">
      <alignment horizontal="left" vertical="center" indent="1"/>
    </xf>
    <xf numFmtId="38" fontId="6" fillId="0" borderId="0" xfId="2" applyFont="1" applyAlignment="1">
      <alignment horizontal="left"/>
    </xf>
    <xf numFmtId="0" fontId="7" fillId="0" borderId="0" xfId="0" applyFont="1" applyAlignment="1">
      <alignment horizontal="right" vertical="center"/>
    </xf>
    <xf numFmtId="184" fontId="0" fillId="0" borderId="0" xfId="0" applyNumberFormat="1" applyAlignment="1" applyProtection="1">
      <alignment horizontal="right" vertical="center"/>
      <protection locked="0"/>
    </xf>
    <xf numFmtId="179" fontId="0" fillId="0" borderId="0" xfId="0" applyNumberFormat="1" applyAlignment="1" applyProtection="1">
      <alignment horizontal="right" vertical="center"/>
      <protection locked="0"/>
    </xf>
    <xf numFmtId="185" fontId="0" fillId="0" borderId="0" xfId="0" applyNumberFormat="1" applyAlignment="1" applyProtection="1">
      <alignment horizontal="right" vertical="center"/>
      <protection locked="0"/>
    </xf>
    <xf numFmtId="0" fontId="16" fillId="0" borderId="0" xfId="0" applyFont="1">
      <alignment vertical="center"/>
    </xf>
    <xf numFmtId="38" fontId="6" fillId="0" borderId="0" xfId="2" applyFont="1" applyAlignment="1">
      <alignment horizontal="left" vertical="center" indent="2"/>
    </xf>
    <xf numFmtId="38" fontId="15" fillId="0" borderId="0" xfId="2" applyFont="1" applyAlignment="1">
      <alignment horizontal="left" vertical="center" indent="1"/>
    </xf>
    <xf numFmtId="3" fontId="5" fillId="4" borderId="52" xfId="0" applyNumberFormat="1" applyFont="1" applyFill="1" applyBorder="1">
      <alignment vertical="center"/>
    </xf>
    <xf numFmtId="186" fontId="5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17" fillId="5" borderId="54" xfId="0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 vertical="center"/>
    </xf>
    <xf numFmtId="0" fontId="17" fillId="5" borderId="58" xfId="0" applyFont="1" applyFill="1" applyBorder="1" applyAlignment="1">
      <alignment horizontal="center" vertical="center"/>
    </xf>
    <xf numFmtId="0" fontId="17" fillId="5" borderId="60" xfId="0" applyFont="1" applyFill="1" applyBorder="1" applyAlignment="1">
      <alignment horizontal="center" vertical="center"/>
    </xf>
    <xf numFmtId="186" fontId="18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  <xf numFmtId="3" fontId="18" fillId="0" borderId="1" xfId="0" applyNumberFormat="1" applyFont="1" applyBorder="1">
      <alignment vertical="center"/>
    </xf>
    <xf numFmtId="3" fontId="18" fillId="0" borderId="16" xfId="0" applyNumberFormat="1" applyFont="1" applyBorder="1">
      <alignment vertical="center"/>
    </xf>
    <xf numFmtId="187" fontId="5" fillId="6" borderId="63" xfId="0" applyNumberFormat="1" applyFont="1" applyFill="1" applyBorder="1">
      <alignment vertical="center"/>
    </xf>
    <xf numFmtId="0" fontId="0" fillId="6" borderId="63" xfId="0" applyFill="1" applyBorder="1" applyAlignment="1">
      <alignment vertical="center" shrinkToFit="1"/>
    </xf>
    <xf numFmtId="3" fontId="5" fillId="6" borderId="63" xfId="0" applyNumberFormat="1" applyFont="1" applyFill="1" applyBorder="1">
      <alignment vertical="center"/>
    </xf>
    <xf numFmtId="186" fontId="5" fillId="0" borderId="63" xfId="0" applyNumberFormat="1" applyFont="1" applyBorder="1">
      <alignment vertical="center"/>
    </xf>
    <xf numFmtId="0" fontId="0" fillId="0" borderId="63" xfId="0" applyBorder="1" applyAlignment="1">
      <alignment vertical="center" shrinkToFit="1"/>
    </xf>
    <xf numFmtId="3" fontId="5" fillId="0" borderId="63" xfId="0" applyNumberFormat="1" applyFont="1" applyBorder="1">
      <alignment vertical="center"/>
    </xf>
    <xf numFmtId="3" fontId="5" fillId="4" borderId="63" xfId="0" applyNumberFormat="1" applyFont="1" applyFill="1" applyBorder="1" applyProtection="1">
      <alignment vertical="center"/>
      <protection locked="0"/>
    </xf>
    <xf numFmtId="0" fontId="0" fillId="0" borderId="1" xfId="0" applyBorder="1" applyAlignment="1">
      <alignment vertical="center" shrinkToFit="1"/>
    </xf>
    <xf numFmtId="3" fontId="5" fillId="0" borderId="1" xfId="0" applyNumberFormat="1" applyFont="1" applyBorder="1">
      <alignment vertical="center"/>
    </xf>
    <xf numFmtId="3" fontId="5" fillId="4" borderId="1" xfId="0" applyNumberFormat="1" applyFont="1" applyFill="1" applyBorder="1" applyProtection="1">
      <alignment vertical="center"/>
      <protection locked="0"/>
    </xf>
    <xf numFmtId="0" fontId="0" fillId="0" borderId="52" xfId="0" applyBorder="1">
      <alignment vertical="center"/>
    </xf>
    <xf numFmtId="186" fontId="5" fillId="0" borderId="52" xfId="0" applyNumberFormat="1" applyFont="1" applyBorder="1">
      <alignment vertical="center"/>
    </xf>
    <xf numFmtId="0" fontId="0" fillId="0" borderId="52" xfId="0" applyBorder="1" applyAlignment="1">
      <alignment vertical="center" shrinkToFit="1"/>
    </xf>
    <xf numFmtId="3" fontId="5" fillId="0" borderId="52" xfId="0" applyNumberFormat="1" applyFont="1" applyBorder="1">
      <alignment vertical="center"/>
    </xf>
    <xf numFmtId="3" fontId="5" fillId="4" borderId="52" xfId="0" applyNumberFormat="1" applyFont="1" applyFill="1" applyBorder="1" applyProtection="1">
      <alignment vertical="center"/>
      <protection locked="0"/>
    </xf>
    <xf numFmtId="188" fontId="5" fillId="0" borderId="52" xfId="0" applyNumberFormat="1" applyFont="1" applyBorder="1">
      <alignment vertical="center"/>
    </xf>
    <xf numFmtId="189" fontId="5" fillId="4" borderId="52" xfId="0" applyNumberFormat="1" applyFont="1" applyFill="1" applyBorder="1" applyAlignment="1" applyProtection="1">
      <alignment horizontal="right" vertical="center"/>
      <protection locked="0"/>
    </xf>
    <xf numFmtId="3" fontId="20" fillId="0" borderId="5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shrinkToFit="1"/>
    </xf>
    <xf numFmtId="187" fontId="5" fillId="7" borderId="52" xfId="0" applyNumberFormat="1" applyFont="1" applyFill="1" applyBorder="1">
      <alignment vertical="center"/>
    </xf>
    <xf numFmtId="0" fontId="0" fillId="7" borderId="52" xfId="0" applyFill="1" applyBorder="1" applyAlignment="1">
      <alignment vertical="center" shrinkToFit="1"/>
    </xf>
    <xf numFmtId="3" fontId="5" fillId="7" borderId="52" xfId="0" applyNumberFormat="1" applyFont="1" applyFill="1" applyBorder="1">
      <alignment vertical="center"/>
    </xf>
    <xf numFmtId="0" fontId="0" fillId="7" borderId="52" xfId="0" applyFill="1" applyBorder="1">
      <alignment vertical="center"/>
    </xf>
    <xf numFmtId="0" fontId="0" fillId="0" borderId="52" xfId="0" applyBorder="1" applyAlignment="1">
      <alignment horizontal="right" vertical="center"/>
    </xf>
    <xf numFmtId="190" fontId="0" fillId="7" borderId="3" xfId="0" applyNumberFormat="1" applyFill="1" applyBorder="1" applyAlignment="1">
      <alignment horizontal="right" vertical="center"/>
    </xf>
    <xf numFmtId="0" fontId="17" fillId="5" borderId="53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187" fontId="5" fillId="6" borderId="1" xfId="0" applyNumberFormat="1" applyFont="1" applyFill="1" applyBorder="1">
      <alignment vertical="center"/>
    </xf>
    <xf numFmtId="0" fontId="0" fillId="6" borderId="1" xfId="0" applyFill="1" applyBorder="1">
      <alignment vertical="center"/>
    </xf>
    <xf numFmtId="3" fontId="5" fillId="6" borderId="1" xfId="0" applyNumberFormat="1" applyFont="1" applyFill="1" applyBorder="1">
      <alignment vertical="center"/>
    </xf>
    <xf numFmtId="3" fontId="5" fillId="0" borderId="2" xfId="0" applyNumberFormat="1" applyFont="1" applyBorder="1">
      <alignment vertical="center"/>
    </xf>
    <xf numFmtId="186" fontId="5" fillId="0" borderId="1" xfId="0" applyNumberFormat="1" applyFont="1" applyBorder="1">
      <alignment vertical="center"/>
    </xf>
    <xf numFmtId="0" fontId="0" fillId="0" borderId="2" xfId="0" applyBorder="1" applyAlignment="1">
      <alignment vertical="center" shrinkToFit="1"/>
    </xf>
    <xf numFmtId="3" fontId="21" fillId="0" borderId="3" xfId="0" applyNumberFormat="1" applyFont="1" applyBorder="1" applyAlignment="1">
      <alignment horizontal="right" vertical="center"/>
    </xf>
    <xf numFmtId="186" fontId="5" fillId="0" borderId="65" xfId="0" applyNumberFormat="1" applyFont="1" applyBorder="1">
      <alignment vertical="center"/>
    </xf>
    <xf numFmtId="0" fontId="0" fillId="0" borderId="16" xfId="0" applyBorder="1" applyAlignment="1">
      <alignment vertical="center" shrinkToFit="1"/>
    </xf>
    <xf numFmtId="3" fontId="5" fillId="0" borderId="16" xfId="0" applyNumberFormat="1" applyFont="1" applyBorder="1">
      <alignment vertical="center"/>
    </xf>
    <xf numFmtId="3" fontId="21" fillId="0" borderId="66" xfId="0" applyNumberFormat="1" applyFont="1" applyBorder="1" applyAlignment="1">
      <alignment horizontal="right" vertical="center"/>
    </xf>
    <xf numFmtId="3" fontId="5" fillId="0" borderId="67" xfId="0" applyNumberFormat="1" applyFont="1" applyBorder="1">
      <alignment vertical="center"/>
    </xf>
    <xf numFmtId="186" fontId="22" fillId="8" borderId="65" xfId="0" applyNumberFormat="1" applyFont="1" applyFill="1" applyBorder="1">
      <alignment vertical="center"/>
    </xf>
    <xf numFmtId="0" fontId="23" fillId="8" borderId="16" xfId="0" applyFont="1" applyFill="1" applyBorder="1" applyAlignment="1">
      <alignment vertical="center" shrinkToFit="1"/>
    </xf>
    <xf numFmtId="3" fontId="22" fillId="8" borderId="16" xfId="0" applyNumberFormat="1" applyFont="1" applyFill="1" applyBorder="1">
      <alignment vertical="center"/>
    </xf>
    <xf numFmtId="3" fontId="17" fillId="8" borderId="66" xfId="0" applyNumberFormat="1" applyFont="1" applyFill="1" applyBorder="1" applyAlignment="1">
      <alignment horizontal="right" vertical="center"/>
    </xf>
    <xf numFmtId="0" fontId="0" fillId="0" borderId="64" xfId="0" applyBorder="1" applyAlignment="1">
      <alignment vertical="center" shrinkToFit="1"/>
    </xf>
    <xf numFmtId="183" fontId="11" fillId="0" borderId="0" xfId="0" applyNumberFormat="1" applyFont="1" applyAlignment="1">
      <alignment horizontal="right" vertical="center" shrinkToFit="1"/>
    </xf>
    <xf numFmtId="183" fontId="11" fillId="0" borderId="0" xfId="0" applyNumberFormat="1" applyFont="1" applyAlignment="1">
      <alignment horizontal="right" vertical="top" shrinkToFit="1"/>
    </xf>
    <xf numFmtId="0" fontId="19" fillId="0" borderId="52" xfId="0" applyFont="1" applyBorder="1" applyAlignment="1">
      <alignment vertical="center" shrinkToFit="1"/>
    </xf>
    <xf numFmtId="0" fontId="0" fillId="6" borderId="64" xfId="0" applyFill="1" applyBorder="1" applyAlignment="1">
      <alignment vertical="center" shrinkToFit="1"/>
    </xf>
    <xf numFmtId="191" fontId="5" fillId="7" borderId="52" xfId="3" applyNumberFormat="1" applyFont="1" applyFill="1" applyBorder="1" applyAlignment="1">
      <alignment horizontal="left" vertical="center" shrinkToFit="1"/>
    </xf>
    <xf numFmtId="0" fontId="17" fillId="5" borderId="56" xfId="0" applyFont="1" applyFill="1" applyBorder="1" applyAlignment="1">
      <alignment horizontal="center" vertical="center" shrinkToFit="1"/>
    </xf>
    <xf numFmtId="0" fontId="0" fillId="6" borderId="52" xfId="0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3" fontId="5" fillId="0" borderId="32" xfId="0" applyNumberFormat="1" applyFont="1" applyBorder="1">
      <alignment vertical="center"/>
    </xf>
    <xf numFmtId="3" fontId="21" fillId="0" borderId="16" xfId="0" applyNumberFormat="1" applyFont="1" applyBorder="1">
      <alignment vertical="center"/>
    </xf>
    <xf numFmtId="192" fontId="5" fillId="4" borderId="52" xfId="0" applyNumberFormat="1" applyFont="1" applyFill="1" applyBorder="1" applyProtection="1">
      <alignment vertical="center"/>
      <protection locked="0"/>
    </xf>
    <xf numFmtId="0" fontId="0" fillId="0" borderId="30" xfId="0" applyBorder="1" applyAlignment="1">
      <alignment horizontal="left" vertical="center" indent="1"/>
    </xf>
    <xf numFmtId="179" fontId="0" fillId="0" borderId="69" xfId="0" applyNumberFormat="1" applyBorder="1" applyAlignment="1">
      <alignment horizontal="right" vertical="center"/>
    </xf>
    <xf numFmtId="180" fontId="0" fillId="0" borderId="71" xfId="0" applyNumberFormat="1" applyBorder="1" applyAlignment="1">
      <alignment horizontal="right" vertical="center"/>
    </xf>
    <xf numFmtId="179" fontId="0" fillId="0" borderId="29" xfId="0" applyNumberFormat="1" applyBorder="1" applyAlignment="1">
      <alignment horizontal="right" vertical="center"/>
    </xf>
    <xf numFmtId="180" fontId="0" fillId="0" borderId="31" xfId="0" applyNumberFormat="1" applyBorder="1" applyAlignment="1">
      <alignment horizontal="right" vertical="center"/>
    </xf>
    <xf numFmtId="0" fontId="0" fillId="0" borderId="77" xfId="0" applyBorder="1" applyAlignment="1">
      <alignment horizontal="left" vertical="center" indent="3"/>
    </xf>
    <xf numFmtId="0" fontId="0" fillId="0" borderId="78" xfId="0" applyBorder="1" applyAlignment="1">
      <alignment horizontal="left" vertical="center" indent="3"/>
    </xf>
    <xf numFmtId="0" fontId="0" fillId="0" borderId="16" xfId="0" applyBorder="1" applyAlignment="1">
      <alignment horizontal="left" vertical="center" indent="2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3" borderId="79" xfId="0" applyFill="1" applyBorder="1" applyAlignment="1">
      <alignment horizontal="right" vertical="center" indent="1"/>
    </xf>
    <xf numFmtId="0" fontId="0" fillId="0" borderId="2" xfId="0" applyBorder="1" applyAlignment="1">
      <alignment horizontal="left" vertical="center" indent="3"/>
    </xf>
    <xf numFmtId="0" fontId="0" fillId="0" borderId="2" xfId="0" applyBorder="1" applyAlignment="1">
      <alignment horizontal="left" vertical="center" indent="2"/>
    </xf>
    <xf numFmtId="0" fontId="0" fillId="0" borderId="80" xfId="0" applyBorder="1">
      <alignment vertical="center"/>
    </xf>
    <xf numFmtId="178" fontId="0" fillId="0" borderId="68" xfId="0" applyNumberFormat="1" applyBorder="1" applyAlignment="1">
      <alignment horizontal="left" vertical="center" indent="1"/>
    </xf>
    <xf numFmtId="0" fontId="0" fillId="0" borderId="81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69" xfId="0" applyBorder="1" applyAlignment="1">
      <alignment horizontal="left" vertical="center" indent="3"/>
    </xf>
    <xf numFmtId="0" fontId="0" fillId="0" borderId="29" xfId="0" applyBorder="1" applyAlignment="1">
      <alignment horizontal="left" vertical="center" indent="3"/>
    </xf>
    <xf numFmtId="0" fontId="0" fillId="0" borderId="29" xfId="0" applyBorder="1" applyAlignment="1">
      <alignment horizontal="left" vertical="center" indent="1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1"/>
    </xf>
    <xf numFmtId="0" fontId="8" fillId="0" borderId="3" xfId="0" applyFont="1" applyBorder="1">
      <alignment vertical="center"/>
    </xf>
    <xf numFmtId="0" fontId="11" fillId="0" borderId="1" xfId="0" applyFont="1" applyBorder="1" applyAlignment="1">
      <alignment horizontal="left" vertical="center" indent="1"/>
    </xf>
    <xf numFmtId="0" fontId="10" fillId="0" borderId="2" xfId="1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11" fillId="0" borderId="80" xfId="0" applyFont="1" applyBorder="1">
      <alignment vertical="center"/>
    </xf>
    <xf numFmtId="0" fontId="3" fillId="2" borderId="73" xfId="0" applyFont="1" applyFill="1" applyBorder="1" applyAlignment="1">
      <alignment horizontal="distributed" vertical="center" wrapText="1" indent="1"/>
    </xf>
    <xf numFmtId="0" fontId="3" fillId="2" borderId="75" xfId="0" applyFont="1" applyFill="1" applyBorder="1" applyAlignment="1">
      <alignment horizontal="distributed" vertical="center" indent="1"/>
    </xf>
    <xf numFmtId="0" fontId="3" fillId="2" borderId="72" xfId="0" applyFont="1" applyFill="1" applyBorder="1" applyAlignment="1">
      <alignment horizontal="center" vertical="center" textRotation="255"/>
    </xf>
    <xf numFmtId="0" fontId="3" fillId="2" borderId="74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vertical="center" textRotation="255"/>
    </xf>
    <xf numFmtId="0" fontId="3" fillId="2" borderId="21" xfId="0" applyFont="1" applyFill="1" applyBorder="1" applyAlignment="1">
      <alignment vertical="center" textRotation="255"/>
    </xf>
    <xf numFmtId="0" fontId="3" fillId="2" borderId="27" xfId="0" applyFont="1" applyFill="1" applyBorder="1" applyAlignment="1">
      <alignment vertical="center" textRotation="255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indent="1"/>
    </xf>
    <xf numFmtId="181" fontId="0" fillId="0" borderId="8" xfId="0" applyNumberFormat="1" applyBorder="1">
      <alignment vertical="center"/>
    </xf>
    <xf numFmtId="182" fontId="0" fillId="0" borderId="8" xfId="0" applyNumberFormat="1" applyBorder="1">
      <alignment vertical="center"/>
    </xf>
    <xf numFmtId="182" fontId="0" fillId="0" borderId="24" xfId="0" applyNumberForma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6" xfId="0" applyBorder="1">
      <alignment vertical="center"/>
    </xf>
    <xf numFmtId="182" fontId="0" fillId="0" borderId="16" xfId="0" applyNumberFormat="1" applyBorder="1">
      <alignment vertical="center"/>
    </xf>
    <xf numFmtId="182" fontId="0" fillId="0" borderId="28" xfId="0" applyNumberFormat="1" applyBorder="1">
      <alignment vertical="center"/>
    </xf>
    <xf numFmtId="0" fontId="3" fillId="2" borderId="46" xfId="0" applyFont="1" applyFill="1" applyBorder="1" applyAlignment="1">
      <alignment horizontal="center" vertical="center" textRotation="255"/>
    </xf>
    <xf numFmtId="0" fontId="3" fillId="2" borderId="38" xfId="0" applyFont="1" applyFill="1" applyBorder="1" applyAlignment="1">
      <alignment horizontal="center" vertical="center" textRotation="255"/>
    </xf>
    <xf numFmtId="0" fontId="3" fillId="2" borderId="44" xfId="0" applyFont="1" applyFill="1" applyBorder="1" applyAlignment="1">
      <alignment horizontal="center" vertical="center" textRotation="255"/>
    </xf>
    <xf numFmtId="0" fontId="5" fillId="0" borderId="10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3" fillId="2" borderId="48" xfId="0" applyFont="1" applyFill="1" applyBorder="1" applyAlignment="1">
      <alignment horizontal="distributed" vertical="center" wrapText="1" indent="1"/>
    </xf>
    <xf numFmtId="0" fontId="3" fillId="2" borderId="39" xfId="0" applyFont="1" applyFill="1" applyBorder="1" applyAlignment="1">
      <alignment horizontal="distributed" vertical="center" indent="1"/>
    </xf>
    <xf numFmtId="0" fontId="3" fillId="2" borderId="47" xfId="0" applyFont="1" applyFill="1" applyBorder="1" applyAlignment="1">
      <alignment horizontal="distributed" vertical="center" indent="1"/>
    </xf>
    <xf numFmtId="0" fontId="3" fillId="2" borderId="48" xfId="0" applyFont="1" applyFill="1" applyBorder="1" applyAlignment="1">
      <alignment horizontal="distributed" vertical="center" indent="1"/>
    </xf>
    <xf numFmtId="0" fontId="3" fillId="2" borderId="76" xfId="0" applyFont="1" applyFill="1" applyBorder="1" applyAlignment="1">
      <alignment horizontal="distributed" vertical="center" indent="1"/>
    </xf>
    <xf numFmtId="0" fontId="3" fillId="2" borderId="45" xfId="0" applyFont="1" applyFill="1" applyBorder="1" applyAlignment="1">
      <alignment horizontal="distributed" vertical="center" indent="1"/>
    </xf>
    <xf numFmtId="190" fontId="0" fillId="7" borderId="1" xfId="0" applyNumberFormat="1" applyFill="1" applyBorder="1" applyAlignment="1">
      <alignment horizontal="right" vertical="center"/>
    </xf>
    <xf numFmtId="190" fontId="0" fillId="7" borderId="3" xfId="0" applyNumberFormat="1" applyFill="1" applyBorder="1" applyAlignment="1">
      <alignment horizontal="right" vertical="center"/>
    </xf>
    <xf numFmtId="38" fontId="15" fillId="0" borderId="0" xfId="2" applyFont="1" applyAlignment="1">
      <alignment horizontal="center" vertical="center"/>
    </xf>
    <xf numFmtId="38" fontId="6" fillId="0" borderId="1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17" fillId="5" borderId="53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center" vertical="center"/>
    </xf>
    <xf numFmtId="0" fontId="17" fillId="5" borderId="54" xfId="0" applyFont="1" applyFill="1" applyBorder="1" applyAlignment="1">
      <alignment horizontal="center" vertical="center"/>
    </xf>
    <xf numFmtId="0" fontId="17" fillId="5" borderId="58" xfId="0" applyFont="1" applyFill="1" applyBorder="1" applyAlignment="1">
      <alignment horizontal="center" vertical="center"/>
    </xf>
    <xf numFmtId="0" fontId="17" fillId="5" borderId="59" xfId="0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 vertical="center"/>
    </xf>
    <xf numFmtId="0" fontId="17" fillId="5" borderId="60" xfId="0" applyFont="1" applyFill="1" applyBorder="1" applyAlignment="1">
      <alignment horizontal="center" vertical="center"/>
    </xf>
    <xf numFmtId="0" fontId="17" fillId="5" borderId="62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 shrinkToFit="1"/>
    </xf>
    <xf numFmtId="0" fontId="17" fillId="5" borderId="61" xfId="0" applyFont="1" applyFill="1" applyBorder="1" applyAlignment="1">
      <alignment horizontal="center" vertical="center" shrinkToFit="1"/>
    </xf>
  </cellXfs>
  <cellStyles count="4">
    <cellStyle name="パーセント" xfId="3" builtinId="5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</xdr:row>
          <xdr:rowOff>9525</xdr:rowOff>
        </xdr:from>
        <xdr:to>
          <xdr:col>2</xdr:col>
          <xdr:colOff>466725</xdr:colOff>
          <xdr:row>19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9525</xdr:rowOff>
        </xdr:from>
        <xdr:to>
          <xdr:col>4</xdr:col>
          <xdr:colOff>466725</xdr:colOff>
          <xdr:row>19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19</xdr:row>
          <xdr:rowOff>9525</xdr:rowOff>
        </xdr:from>
        <xdr:to>
          <xdr:col>6</xdr:col>
          <xdr:colOff>466725</xdr:colOff>
          <xdr:row>19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</xdr:row>
      <xdr:rowOff>24837</xdr:rowOff>
    </xdr:from>
    <xdr:to>
      <xdr:col>2</xdr:col>
      <xdr:colOff>85725</xdr:colOff>
      <xdr:row>5</xdr:row>
      <xdr:rowOff>24853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512"/>
          <a:ext cx="1285875" cy="419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31</xdr:row>
          <xdr:rowOff>9525</xdr:rowOff>
        </xdr:from>
        <xdr:to>
          <xdr:col>2</xdr:col>
          <xdr:colOff>466725</xdr:colOff>
          <xdr:row>31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31</xdr:row>
          <xdr:rowOff>9525</xdr:rowOff>
        </xdr:from>
        <xdr:to>
          <xdr:col>4</xdr:col>
          <xdr:colOff>466725</xdr:colOff>
          <xdr:row>31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31</xdr:row>
          <xdr:rowOff>9525</xdr:rowOff>
        </xdr:from>
        <xdr:to>
          <xdr:col>6</xdr:col>
          <xdr:colOff>466725</xdr:colOff>
          <xdr:row>31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34</xdr:row>
          <xdr:rowOff>9525</xdr:rowOff>
        </xdr:from>
        <xdr:to>
          <xdr:col>2</xdr:col>
          <xdr:colOff>466725</xdr:colOff>
          <xdr:row>34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4</xdr:col>
          <xdr:colOff>466725</xdr:colOff>
          <xdr:row>34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34</xdr:row>
          <xdr:rowOff>9525</xdr:rowOff>
        </xdr:from>
        <xdr:to>
          <xdr:col>6</xdr:col>
          <xdr:colOff>466725</xdr:colOff>
          <xdr:row>34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28</xdr:row>
          <xdr:rowOff>9525</xdr:rowOff>
        </xdr:from>
        <xdr:to>
          <xdr:col>7</xdr:col>
          <xdr:colOff>466725</xdr:colOff>
          <xdr:row>28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28</xdr:row>
          <xdr:rowOff>9525</xdr:rowOff>
        </xdr:from>
        <xdr:to>
          <xdr:col>8</xdr:col>
          <xdr:colOff>323850</xdr:colOff>
          <xdr:row>28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27</xdr:row>
          <xdr:rowOff>19050</xdr:rowOff>
        </xdr:from>
        <xdr:to>
          <xdr:col>2</xdr:col>
          <xdr:colOff>495300</xdr:colOff>
          <xdr:row>28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37</xdr:row>
          <xdr:rowOff>9525</xdr:rowOff>
        </xdr:from>
        <xdr:to>
          <xdr:col>2</xdr:col>
          <xdr:colOff>466725</xdr:colOff>
          <xdr:row>37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4</xdr:col>
          <xdr:colOff>466725</xdr:colOff>
          <xdr:row>37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38</xdr:row>
          <xdr:rowOff>0</xdr:rowOff>
        </xdr:from>
        <xdr:to>
          <xdr:col>5</xdr:col>
          <xdr:colOff>190500</xdr:colOff>
          <xdr:row>39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38</xdr:row>
          <xdr:rowOff>0</xdr:rowOff>
        </xdr:from>
        <xdr:to>
          <xdr:col>7</xdr:col>
          <xdr:colOff>504825</xdr:colOff>
          <xdr:row>39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28</xdr:row>
          <xdr:rowOff>19050</xdr:rowOff>
        </xdr:from>
        <xdr:to>
          <xdr:col>2</xdr:col>
          <xdr:colOff>495300</xdr:colOff>
          <xdr:row>29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37</xdr:row>
          <xdr:rowOff>9525</xdr:rowOff>
        </xdr:from>
        <xdr:to>
          <xdr:col>6</xdr:col>
          <xdr:colOff>466725</xdr:colOff>
          <xdr:row>37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1123950</xdr:colOff>
      <xdr:row>0</xdr:row>
      <xdr:rowOff>466273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19225" cy="466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crosshall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E7BCF-2119-4E3D-A9C2-7128D774147F}">
  <dimension ref="A1:J44"/>
  <sheetViews>
    <sheetView showGridLines="0" showZeros="0" tabSelected="1" view="pageBreakPreview" topLeftCell="A13" zoomScaleNormal="100" zoomScaleSheetLayoutView="100" workbookViewId="0">
      <selection activeCell="C8" sqref="C8"/>
    </sheetView>
  </sheetViews>
  <sheetFormatPr defaultRowHeight="12" x14ac:dyDescent="0.15"/>
  <cols>
    <col min="1" max="1" width="4.140625" customWidth="1"/>
    <col min="2" max="2" width="13.85546875" customWidth="1"/>
    <col min="3" max="3" width="14.85546875" customWidth="1"/>
    <col min="4" max="4" width="13.7109375" customWidth="1"/>
    <col min="5" max="5" width="12.85546875" customWidth="1"/>
    <col min="6" max="6" width="13.42578125" customWidth="1"/>
    <col min="7" max="7" width="14.140625" customWidth="1"/>
    <col min="8" max="8" width="9.85546875" customWidth="1"/>
    <col min="9" max="9" width="7.42578125" customWidth="1"/>
    <col min="10" max="10" width="5.42578125" customWidth="1"/>
  </cols>
  <sheetData>
    <row r="1" spans="1:10" s="43" customFormat="1" ht="21" customHeight="1" x14ac:dyDescent="0.15">
      <c r="A1" s="42" t="s">
        <v>65</v>
      </c>
      <c r="B1" s="43" t="s">
        <v>71</v>
      </c>
    </row>
    <row r="2" spans="1:10" s="43" customFormat="1" ht="21" customHeight="1" x14ac:dyDescent="0.15">
      <c r="A2" s="42"/>
      <c r="B2" s="175" t="s">
        <v>72</v>
      </c>
      <c r="C2" s="176" t="s">
        <v>66</v>
      </c>
      <c r="D2" s="177" t="s">
        <v>68</v>
      </c>
      <c r="E2" s="178" t="s">
        <v>67</v>
      </c>
      <c r="F2" s="179"/>
      <c r="G2" s="175" t="s">
        <v>74</v>
      </c>
      <c r="H2" s="181"/>
      <c r="I2" s="181"/>
      <c r="J2" s="179"/>
    </row>
    <row r="3" spans="1:10" s="43" customFormat="1" ht="21" customHeight="1" x14ac:dyDescent="0.15">
      <c r="A3" s="42"/>
      <c r="B3" s="177" t="s">
        <v>73</v>
      </c>
      <c r="C3" s="182" t="s">
        <v>70</v>
      </c>
      <c r="D3" s="183" t="s">
        <v>69</v>
      </c>
      <c r="E3" s="178"/>
      <c r="F3" s="179"/>
      <c r="G3" s="180"/>
      <c r="H3" s="180"/>
      <c r="I3" s="180"/>
      <c r="J3" s="180"/>
    </row>
    <row r="4" spans="1:10" s="43" customFormat="1" ht="9.75" customHeight="1" x14ac:dyDescent="0.15">
      <c r="A4" s="42"/>
      <c r="B4" s="44"/>
      <c r="C4" s="45"/>
      <c r="D4" s="44"/>
      <c r="E4" s="46"/>
    </row>
    <row r="5" spans="1:10" ht="33" customHeight="1" x14ac:dyDescent="0.15">
      <c r="A5" s="1"/>
      <c r="D5" s="1" t="s">
        <v>59</v>
      </c>
      <c r="E5" s="2"/>
      <c r="G5" s="3" t="s">
        <v>0</v>
      </c>
      <c r="H5" s="4"/>
      <c r="I5" s="4"/>
      <c r="J5" s="5"/>
    </row>
    <row r="6" spans="1:10" ht="27.75" customHeight="1" thickBot="1" x14ac:dyDescent="0.2">
      <c r="A6" t="s">
        <v>1</v>
      </c>
      <c r="E6" s="6"/>
      <c r="F6" s="7"/>
      <c r="G6" s="7" t="s">
        <v>2</v>
      </c>
      <c r="H6" s="8" t="s">
        <v>60</v>
      </c>
      <c r="I6" s="9" t="s">
        <v>61</v>
      </c>
      <c r="J6" s="10" t="s">
        <v>62</v>
      </c>
    </row>
    <row r="7" spans="1:10" ht="15" customHeight="1" x14ac:dyDescent="0.15">
      <c r="A7" s="188" t="s">
        <v>4</v>
      </c>
      <c r="B7" s="27" t="s">
        <v>5</v>
      </c>
      <c r="C7" s="28"/>
      <c r="D7" s="28"/>
      <c r="E7" s="28"/>
      <c r="F7" s="28"/>
      <c r="G7" s="191" t="s">
        <v>6</v>
      </c>
      <c r="H7" s="191"/>
      <c r="I7" s="191"/>
      <c r="J7" s="192"/>
    </row>
    <row r="8" spans="1:10" ht="28.5" customHeight="1" x14ac:dyDescent="0.15">
      <c r="A8" s="189"/>
      <c r="B8" s="53" t="s">
        <v>7</v>
      </c>
      <c r="G8" s="193"/>
      <c r="H8" s="193"/>
      <c r="I8" s="193"/>
      <c r="J8" s="194"/>
    </row>
    <row r="9" spans="1:10" ht="27" customHeight="1" x14ac:dyDescent="0.15">
      <c r="A9" s="189"/>
      <c r="B9" s="195" t="s">
        <v>8</v>
      </c>
      <c r="C9" s="11"/>
      <c r="D9" s="11"/>
      <c r="E9" s="11"/>
      <c r="F9" s="11"/>
      <c r="G9" s="11"/>
      <c r="H9" s="11"/>
      <c r="I9" s="11"/>
      <c r="J9" s="29"/>
    </row>
    <row r="10" spans="1:10" ht="16.5" customHeight="1" x14ac:dyDescent="0.15">
      <c r="A10" s="189"/>
      <c r="B10" s="196"/>
      <c r="C10" s="12" t="s">
        <v>9</v>
      </c>
      <c r="D10" s="12"/>
      <c r="E10" s="12"/>
      <c r="F10" s="12"/>
      <c r="G10" s="12"/>
      <c r="H10" s="12"/>
      <c r="I10" s="12"/>
      <c r="J10" s="30"/>
    </row>
    <row r="11" spans="1:10" ht="35.25" customHeight="1" x14ac:dyDescent="0.15">
      <c r="A11" s="189"/>
      <c r="B11" s="197" t="s">
        <v>10</v>
      </c>
      <c r="C11" s="13"/>
      <c r="D11" s="14"/>
      <c r="E11" s="14"/>
      <c r="F11" s="14"/>
      <c r="G11" s="14"/>
      <c r="H11" s="14"/>
      <c r="I11" s="14"/>
      <c r="J11" s="31"/>
    </row>
    <row r="12" spans="1:10" ht="18" customHeight="1" x14ac:dyDescent="0.15">
      <c r="A12" s="189"/>
      <c r="B12" s="198"/>
      <c r="C12" s="55" t="s">
        <v>11</v>
      </c>
      <c r="D12" s="12" t="s">
        <v>12</v>
      </c>
      <c r="E12" s="199" t="s">
        <v>13</v>
      </c>
      <c r="F12" s="199"/>
      <c r="G12" s="12"/>
      <c r="H12" s="200"/>
      <c r="I12" s="200"/>
      <c r="J12" s="201"/>
    </row>
    <row r="13" spans="1:10" ht="15" customHeight="1" x14ac:dyDescent="0.15">
      <c r="A13" s="189"/>
      <c r="B13" s="15" t="s">
        <v>5</v>
      </c>
      <c r="C13" s="11"/>
      <c r="D13" s="11"/>
      <c r="E13" s="11"/>
      <c r="F13" s="11"/>
      <c r="G13" s="11"/>
      <c r="H13" s="11"/>
      <c r="I13" s="11"/>
      <c r="J13" s="29"/>
    </row>
    <row r="14" spans="1:10" ht="27" customHeight="1" x14ac:dyDescent="0.15">
      <c r="A14" s="189"/>
      <c r="B14" s="54" t="s">
        <v>14</v>
      </c>
      <c r="C14" s="12"/>
      <c r="D14" s="12"/>
      <c r="E14" s="12"/>
      <c r="F14" s="12"/>
      <c r="G14" s="16" t="s">
        <v>15</v>
      </c>
      <c r="H14" s="12"/>
      <c r="I14" s="12"/>
      <c r="J14" s="30"/>
    </row>
    <row r="15" spans="1:10" ht="24" customHeight="1" x14ac:dyDescent="0.15">
      <c r="A15" s="189"/>
      <c r="B15" s="195" t="s">
        <v>16</v>
      </c>
      <c r="C15" s="17" t="s">
        <v>7</v>
      </c>
      <c r="D15" s="204"/>
      <c r="E15" s="205"/>
      <c r="F15" s="17" t="s">
        <v>12</v>
      </c>
      <c r="G15" s="204" t="s">
        <v>17</v>
      </c>
      <c r="H15" s="204"/>
      <c r="I15" s="204"/>
      <c r="J15" s="206"/>
    </row>
    <row r="16" spans="1:10" ht="24" customHeight="1" x14ac:dyDescent="0.15">
      <c r="A16" s="189"/>
      <c r="B16" s="202"/>
      <c r="C16" s="17" t="s">
        <v>18</v>
      </c>
      <c r="D16" s="204" t="s">
        <v>17</v>
      </c>
      <c r="E16" s="205"/>
      <c r="F16" s="17" t="s">
        <v>19</v>
      </c>
      <c r="G16" s="204" t="s">
        <v>17</v>
      </c>
      <c r="H16" s="204"/>
      <c r="I16" s="204"/>
      <c r="J16" s="206"/>
    </row>
    <row r="17" spans="1:10" ht="24" customHeight="1" x14ac:dyDescent="0.15">
      <c r="A17" s="190"/>
      <c r="B17" s="203"/>
      <c r="C17" s="18" t="s">
        <v>20</v>
      </c>
      <c r="D17" s="19"/>
      <c r="E17" s="20"/>
      <c r="F17" s="21"/>
      <c r="G17" s="21"/>
      <c r="H17" s="207"/>
      <c r="I17" s="207"/>
      <c r="J17" s="208"/>
    </row>
    <row r="18" spans="1:10" ht="16.5" customHeight="1" x14ac:dyDescent="0.15">
      <c r="A18" s="209" t="s">
        <v>21</v>
      </c>
      <c r="B18" s="215" t="s">
        <v>79</v>
      </c>
      <c r="C18" s="32" t="s">
        <v>3</v>
      </c>
      <c r="D18" s="33" t="s">
        <v>22</v>
      </c>
      <c r="E18" s="34"/>
      <c r="F18" s="34" t="s">
        <v>23</v>
      </c>
      <c r="G18" s="35" t="s">
        <v>63</v>
      </c>
      <c r="H18" s="35"/>
      <c r="I18" s="33"/>
      <c r="J18" s="36"/>
    </row>
    <row r="19" spans="1:10" ht="16.5" customHeight="1" x14ac:dyDescent="0.15">
      <c r="A19" s="210"/>
      <c r="B19" s="216" t="s">
        <v>75</v>
      </c>
      <c r="C19" s="37" t="s">
        <v>3</v>
      </c>
      <c r="D19" s="38" t="s">
        <v>22</v>
      </c>
      <c r="E19" s="39"/>
      <c r="F19" s="39" t="s">
        <v>23</v>
      </c>
      <c r="G19" s="41" t="s">
        <v>64</v>
      </c>
      <c r="H19" s="38"/>
      <c r="I19" s="38"/>
      <c r="J19" s="40"/>
    </row>
    <row r="20" spans="1:10" ht="20.100000000000001" customHeight="1" x14ac:dyDescent="0.15">
      <c r="A20" s="210"/>
      <c r="B20" s="217" t="s">
        <v>30</v>
      </c>
      <c r="C20" s="47" t="s">
        <v>24</v>
      </c>
      <c r="D20" s="49" t="s">
        <v>25</v>
      </c>
      <c r="E20" s="50" t="s">
        <v>26</v>
      </c>
      <c r="F20" s="49" t="s">
        <v>27</v>
      </c>
      <c r="G20" s="50" t="s">
        <v>28</v>
      </c>
      <c r="H20" s="212" t="s">
        <v>29</v>
      </c>
      <c r="I20" s="212"/>
      <c r="J20" s="48"/>
    </row>
    <row r="21" spans="1:10" ht="20.100000000000001" customHeight="1" x14ac:dyDescent="0.15">
      <c r="A21" s="210"/>
      <c r="B21" s="215" t="s">
        <v>78</v>
      </c>
      <c r="C21" s="23" t="s">
        <v>34</v>
      </c>
      <c r="D21" s="22" t="s">
        <v>31</v>
      </c>
      <c r="E21" s="22" t="s">
        <v>32</v>
      </c>
      <c r="F21" s="22" t="s">
        <v>31</v>
      </c>
      <c r="G21" s="22" t="s">
        <v>33</v>
      </c>
      <c r="H21" s="56" t="s">
        <v>35</v>
      </c>
      <c r="I21" s="56"/>
      <c r="J21" s="57"/>
    </row>
    <row r="22" spans="1:10" ht="20.100000000000001" customHeight="1" x14ac:dyDescent="0.15">
      <c r="A22" s="210"/>
      <c r="B22" s="216"/>
      <c r="C22" s="23" t="s">
        <v>36</v>
      </c>
      <c r="D22" s="22" t="s">
        <v>31</v>
      </c>
      <c r="E22" s="51" t="s">
        <v>33</v>
      </c>
      <c r="F22" s="52" t="s">
        <v>37</v>
      </c>
      <c r="G22" s="22" t="s">
        <v>31</v>
      </c>
      <c r="H22" s="22" t="s">
        <v>33</v>
      </c>
      <c r="I22" s="22"/>
      <c r="J22" s="57"/>
    </row>
    <row r="23" spans="1:10" ht="20.100000000000001" customHeight="1" x14ac:dyDescent="0.15">
      <c r="A23" s="210"/>
      <c r="B23" s="217"/>
      <c r="C23" s="23" t="s">
        <v>38</v>
      </c>
      <c r="D23" s="22" t="s">
        <v>31</v>
      </c>
      <c r="E23" s="51" t="s">
        <v>33</v>
      </c>
      <c r="F23" s="52" t="s">
        <v>39</v>
      </c>
      <c r="G23" s="22" t="s">
        <v>31</v>
      </c>
      <c r="H23" s="22" t="s">
        <v>33</v>
      </c>
      <c r="I23" s="24" t="s">
        <v>40</v>
      </c>
      <c r="J23" s="57"/>
    </row>
    <row r="24" spans="1:10" ht="24" customHeight="1" x14ac:dyDescent="0.15">
      <c r="A24" s="210"/>
      <c r="B24" s="64" t="s">
        <v>41</v>
      </c>
      <c r="C24" s="56"/>
      <c r="D24" s="22"/>
      <c r="E24" s="22"/>
      <c r="F24" s="56"/>
      <c r="G24" s="22"/>
      <c r="H24" s="22"/>
      <c r="I24" s="22"/>
      <c r="J24" s="57"/>
    </row>
    <row r="25" spans="1:10" ht="24" customHeight="1" x14ac:dyDescent="0.15">
      <c r="A25" s="210"/>
      <c r="B25" s="64" t="s">
        <v>42</v>
      </c>
      <c r="C25" s="56"/>
      <c r="D25" s="22"/>
      <c r="E25" s="22"/>
      <c r="F25" s="56"/>
      <c r="G25" s="22"/>
      <c r="H25" s="22"/>
      <c r="I25" s="22"/>
      <c r="J25" s="57"/>
    </row>
    <row r="26" spans="1:10" ht="24" customHeight="1" x14ac:dyDescent="0.15">
      <c r="A26" s="210"/>
      <c r="B26" s="65" t="s">
        <v>43</v>
      </c>
      <c r="C26" s="56"/>
      <c r="D26" s="22"/>
      <c r="E26" s="22"/>
      <c r="F26" s="56"/>
      <c r="G26" s="22"/>
      <c r="H26" s="22"/>
      <c r="I26" s="22"/>
      <c r="J26" s="57"/>
    </row>
    <row r="27" spans="1:10" ht="24" customHeight="1" x14ac:dyDescent="0.15">
      <c r="A27" s="210"/>
      <c r="B27" s="64" t="s">
        <v>44</v>
      </c>
      <c r="C27" s="25" t="s">
        <v>45</v>
      </c>
      <c r="D27" s="24" t="s">
        <v>46</v>
      </c>
      <c r="E27" s="22"/>
      <c r="F27" s="56"/>
      <c r="G27" s="23" t="s">
        <v>47</v>
      </c>
      <c r="H27" s="25" t="s">
        <v>45</v>
      </c>
      <c r="I27" s="22"/>
      <c r="J27" s="57" t="s">
        <v>48</v>
      </c>
    </row>
    <row r="28" spans="1:10" ht="20.100000000000001" customHeight="1" x14ac:dyDescent="0.15">
      <c r="A28" s="210"/>
      <c r="B28" s="218" t="s">
        <v>49</v>
      </c>
      <c r="C28" s="157" t="s">
        <v>51</v>
      </c>
      <c r="D28" s="11" t="s">
        <v>52</v>
      </c>
      <c r="E28" s="11"/>
      <c r="F28" s="11" t="s">
        <v>53</v>
      </c>
      <c r="G28" s="11"/>
      <c r="H28" s="160" t="s">
        <v>184</v>
      </c>
      <c r="I28" s="11"/>
      <c r="J28" s="161"/>
    </row>
    <row r="29" spans="1:10" ht="20.100000000000001" customHeight="1" x14ac:dyDescent="0.15">
      <c r="A29" s="210"/>
      <c r="B29" s="219"/>
      <c r="C29" s="158" t="s">
        <v>50</v>
      </c>
      <c r="D29" s="159"/>
      <c r="E29" s="160"/>
      <c r="F29" s="21"/>
      <c r="G29" s="162" t="s">
        <v>56</v>
      </c>
      <c r="H29" s="163" t="s">
        <v>54</v>
      </c>
      <c r="I29" s="164" t="s">
        <v>55</v>
      </c>
      <c r="J29" s="165"/>
    </row>
    <row r="30" spans="1:10" ht="16.5" customHeight="1" x14ac:dyDescent="0.15">
      <c r="A30" s="210"/>
      <c r="B30" s="215" t="s">
        <v>80</v>
      </c>
      <c r="C30" s="8" t="s">
        <v>3</v>
      </c>
      <c r="D30" s="9" t="s">
        <v>22</v>
      </c>
      <c r="E30" s="10"/>
      <c r="F30" s="10" t="s">
        <v>23</v>
      </c>
      <c r="G30" s="61" t="s">
        <v>63</v>
      </c>
      <c r="H30" s="61"/>
      <c r="I30" s="9"/>
      <c r="J30" s="62"/>
    </row>
    <row r="31" spans="1:10" ht="16.5" customHeight="1" x14ac:dyDescent="0.15">
      <c r="A31" s="210"/>
      <c r="B31" s="216" t="s">
        <v>75</v>
      </c>
      <c r="C31" s="37" t="s">
        <v>3</v>
      </c>
      <c r="D31" s="38" t="s">
        <v>22</v>
      </c>
      <c r="E31" s="39"/>
      <c r="F31" s="39" t="s">
        <v>23</v>
      </c>
      <c r="G31" s="41" t="s">
        <v>64</v>
      </c>
      <c r="H31" s="38"/>
      <c r="I31" s="38"/>
      <c r="J31" s="40"/>
    </row>
    <row r="32" spans="1:10" ht="20.100000000000001" customHeight="1" x14ac:dyDescent="0.15">
      <c r="A32" s="210"/>
      <c r="B32" s="217" t="s">
        <v>30</v>
      </c>
      <c r="C32" s="58" t="s">
        <v>24</v>
      </c>
      <c r="D32" s="59" t="s">
        <v>25</v>
      </c>
      <c r="E32" s="60" t="s">
        <v>26</v>
      </c>
      <c r="F32" s="59" t="s">
        <v>27</v>
      </c>
      <c r="G32" s="60" t="s">
        <v>28</v>
      </c>
      <c r="H32" s="213" t="s">
        <v>29</v>
      </c>
      <c r="I32" s="213"/>
      <c r="J32" s="63"/>
    </row>
    <row r="33" spans="1:10" ht="16.5" customHeight="1" x14ac:dyDescent="0.15">
      <c r="A33" s="210"/>
      <c r="B33" s="215" t="s">
        <v>81</v>
      </c>
      <c r="C33" s="32" t="s">
        <v>3</v>
      </c>
      <c r="D33" s="33" t="s">
        <v>22</v>
      </c>
      <c r="E33" s="34"/>
      <c r="F33" s="34" t="s">
        <v>23</v>
      </c>
      <c r="G33" s="35" t="s">
        <v>63</v>
      </c>
      <c r="H33" s="35"/>
      <c r="I33" s="33"/>
      <c r="J33" s="36"/>
    </row>
    <row r="34" spans="1:10" ht="16.5" customHeight="1" x14ac:dyDescent="0.15">
      <c r="A34" s="210"/>
      <c r="B34" s="216" t="s">
        <v>75</v>
      </c>
      <c r="C34" s="37" t="s">
        <v>3</v>
      </c>
      <c r="D34" s="38" t="s">
        <v>22</v>
      </c>
      <c r="E34" s="39"/>
      <c r="F34" s="39" t="s">
        <v>23</v>
      </c>
      <c r="G34" s="41" t="s">
        <v>64</v>
      </c>
      <c r="H34" s="38"/>
      <c r="I34" s="38"/>
      <c r="J34" s="40"/>
    </row>
    <row r="35" spans="1:10" ht="20.100000000000001" customHeight="1" x14ac:dyDescent="0.15">
      <c r="A35" s="210"/>
      <c r="B35" s="217" t="s">
        <v>30</v>
      </c>
      <c r="C35" s="58" t="s">
        <v>24</v>
      </c>
      <c r="D35" s="59" t="s">
        <v>25</v>
      </c>
      <c r="E35" s="60" t="s">
        <v>26</v>
      </c>
      <c r="F35" s="59" t="s">
        <v>76</v>
      </c>
      <c r="G35" s="60" t="s">
        <v>28</v>
      </c>
      <c r="H35" s="213" t="s">
        <v>77</v>
      </c>
      <c r="I35" s="213"/>
      <c r="J35" s="63"/>
    </row>
    <row r="36" spans="1:10" ht="16.5" customHeight="1" x14ac:dyDescent="0.15">
      <c r="A36" s="210"/>
      <c r="B36" s="215" t="s">
        <v>82</v>
      </c>
      <c r="C36" s="32" t="s">
        <v>3</v>
      </c>
      <c r="D36" s="33" t="s">
        <v>22</v>
      </c>
      <c r="E36" s="34"/>
      <c r="F36" s="34" t="s">
        <v>23</v>
      </c>
      <c r="G36" s="35" t="s">
        <v>63</v>
      </c>
      <c r="H36" s="35"/>
      <c r="I36" s="33"/>
      <c r="J36" s="36"/>
    </row>
    <row r="37" spans="1:10" ht="16.5" customHeight="1" x14ac:dyDescent="0.15">
      <c r="A37" s="210"/>
      <c r="B37" s="216" t="s">
        <v>75</v>
      </c>
      <c r="C37" s="37" t="s">
        <v>3</v>
      </c>
      <c r="D37" s="38" t="s">
        <v>22</v>
      </c>
      <c r="E37" s="39"/>
      <c r="F37" s="39" t="s">
        <v>23</v>
      </c>
      <c r="G37" s="41" t="s">
        <v>64</v>
      </c>
      <c r="H37" s="38"/>
      <c r="I37" s="38"/>
      <c r="J37" s="40"/>
    </row>
    <row r="38" spans="1:10" ht="20.100000000000001" customHeight="1" thickBot="1" x14ac:dyDescent="0.2">
      <c r="A38" s="211"/>
      <c r="B38" s="220" t="s">
        <v>30</v>
      </c>
      <c r="C38" s="66" t="s">
        <v>24</v>
      </c>
      <c r="D38" s="67" t="s">
        <v>25</v>
      </c>
      <c r="E38" s="68" t="s">
        <v>26</v>
      </c>
      <c r="F38" s="67" t="s">
        <v>76</v>
      </c>
      <c r="G38" s="68" t="s">
        <v>28</v>
      </c>
      <c r="H38" s="214" t="s">
        <v>77</v>
      </c>
      <c r="I38" s="214"/>
      <c r="J38" s="69"/>
    </row>
    <row r="39" spans="1:10" ht="18" customHeight="1" x14ac:dyDescent="0.15">
      <c r="A39" s="186" t="s">
        <v>176</v>
      </c>
      <c r="B39" s="184" t="s">
        <v>178</v>
      </c>
      <c r="C39" s="166" t="s">
        <v>183</v>
      </c>
      <c r="D39" s="153"/>
      <c r="E39" s="167" t="s">
        <v>177</v>
      </c>
      <c r="F39" s="168" t="s">
        <v>179</v>
      </c>
      <c r="G39" s="169" t="s">
        <v>181</v>
      </c>
      <c r="H39" s="170" t="s">
        <v>180</v>
      </c>
      <c r="I39" s="153"/>
      <c r="J39" s="154"/>
    </row>
    <row r="40" spans="1:10" ht="18" customHeight="1" thickBot="1" x14ac:dyDescent="0.2">
      <c r="A40" s="187"/>
      <c r="B40" s="185" t="s">
        <v>30</v>
      </c>
      <c r="C40" s="152" t="s">
        <v>182</v>
      </c>
      <c r="D40" s="171"/>
      <c r="E40" s="172"/>
      <c r="F40" s="172"/>
      <c r="G40" s="173"/>
      <c r="H40" s="174"/>
      <c r="I40" s="155"/>
      <c r="J40" s="156"/>
    </row>
    <row r="41" spans="1:10" ht="7.5" customHeight="1" x14ac:dyDescent="0.15"/>
    <row r="42" spans="1:10" x14ac:dyDescent="0.15">
      <c r="A42" s="26" t="s">
        <v>57</v>
      </c>
      <c r="B42" t="s">
        <v>58</v>
      </c>
    </row>
    <row r="43" spans="1:10" x14ac:dyDescent="0.15">
      <c r="A43" s="26" t="s">
        <v>57</v>
      </c>
      <c r="B43" t="s">
        <v>161</v>
      </c>
    </row>
    <row r="44" spans="1:10" ht="7.5" customHeight="1" x14ac:dyDescent="0.15"/>
  </sheetData>
  <mergeCells count="25">
    <mergeCell ref="B18:B20"/>
    <mergeCell ref="B30:B32"/>
    <mergeCell ref="B33:B35"/>
    <mergeCell ref="B36:B38"/>
    <mergeCell ref="H32:I32"/>
    <mergeCell ref="H35:I35"/>
    <mergeCell ref="H38:I38"/>
    <mergeCell ref="B21:B23"/>
    <mergeCell ref="B28:B29"/>
    <mergeCell ref="B39:B40"/>
    <mergeCell ref="A39:A40"/>
    <mergeCell ref="A7:A17"/>
    <mergeCell ref="G7:J8"/>
    <mergeCell ref="B9:B10"/>
    <mergeCell ref="B11:B12"/>
    <mergeCell ref="E12:F12"/>
    <mergeCell ref="H12:J12"/>
    <mergeCell ref="B15:B17"/>
    <mergeCell ref="D15:E15"/>
    <mergeCell ref="G15:J15"/>
    <mergeCell ref="D16:E16"/>
    <mergeCell ref="G16:J16"/>
    <mergeCell ref="H17:J17"/>
    <mergeCell ref="A18:A38"/>
    <mergeCell ref="H20:I20"/>
  </mergeCells>
  <phoneticPr fontId="2"/>
  <hyperlinks>
    <hyperlink ref="E2" r:id="rId1" xr:uid="{660F3108-0C83-48E2-9215-2AF80B3360B8}"/>
  </hyperlinks>
  <printOptions horizontalCentered="1" verticalCentered="1"/>
  <pageMargins left="0.39370078740157483" right="0" top="0.35433070866141736" bottom="0.15748031496062992" header="0.31496062992125984" footer="0.31496062992125984"/>
  <pageSetup paperSize="9" orientation="portrait" r:id="rId2"/>
  <rowBreaks count="1" manualBreakCount="1">
    <brk id="43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19</xdr:row>
                    <xdr:rowOff>9525</xdr:rowOff>
                  </from>
                  <to>
                    <xdr:col>2</xdr:col>
                    <xdr:colOff>466725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9525</xdr:rowOff>
                  </from>
                  <to>
                    <xdr:col>4</xdr:col>
                    <xdr:colOff>466725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6</xdr:col>
                    <xdr:colOff>104775</xdr:colOff>
                    <xdr:row>19</xdr:row>
                    <xdr:rowOff>9525</xdr:rowOff>
                  </from>
                  <to>
                    <xdr:col>6</xdr:col>
                    <xdr:colOff>466725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</xdr:col>
                    <xdr:colOff>104775</xdr:colOff>
                    <xdr:row>31</xdr:row>
                    <xdr:rowOff>9525</xdr:rowOff>
                  </from>
                  <to>
                    <xdr:col>2</xdr:col>
                    <xdr:colOff>466725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4</xdr:col>
                    <xdr:colOff>104775</xdr:colOff>
                    <xdr:row>31</xdr:row>
                    <xdr:rowOff>9525</xdr:rowOff>
                  </from>
                  <to>
                    <xdr:col>4</xdr:col>
                    <xdr:colOff>466725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104775</xdr:colOff>
                    <xdr:row>31</xdr:row>
                    <xdr:rowOff>9525</xdr:rowOff>
                  </from>
                  <to>
                    <xdr:col>6</xdr:col>
                    <xdr:colOff>466725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2</xdr:col>
                    <xdr:colOff>104775</xdr:colOff>
                    <xdr:row>34</xdr:row>
                    <xdr:rowOff>9525</xdr:rowOff>
                  </from>
                  <to>
                    <xdr:col>2</xdr:col>
                    <xdr:colOff>466725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4</xdr:col>
                    <xdr:colOff>466725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104775</xdr:colOff>
                    <xdr:row>34</xdr:row>
                    <xdr:rowOff>9525</xdr:rowOff>
                  </from>
                  <to>
                    <xdr:col>6</xdr:col>
                    <xdr:colOff>466725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7</xdr:col>
                    <xdr:colOff>104775</xdr:colOff>
                    <xdr:row>28</xdr:row>
                    <xdr:rowOff>9525</xdr:rowOff>
                  </from>
                  <to>
                    <xdr:col>7</xdr:col>
                    <xdr:colOff>466725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7</xdr:col>
                    <xdr:colOff>619125</xdr:colOff>
                    <xdr:row>28</xdr:row>
                    <xdr:rowOff>9525</xdr:rowOff>
                  </from>
                  <to>
                    <xdr:col>8</xdr:col>
                    <xdr:colOff>323850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2</xdr:col>
                    <xdr:colOff>133350</xdr:colOff>
                    <xdr:row>27</xdr:row>
                    <xdr:rowOff>19050</xdr:rowOff>
                  </from>
                  <to>
                    <xdr:col>2</xdr:col>
                    <xdr:colOff>495300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2</xdr:col>
                    <xdr:colOff>104775</xdr:colOff>
                    <xdr:row>37</xdr:row>
                    <xdr:rowOff>9525</xdr:rowOff>
                  </from>
                  <to>
                    <xdr:col>2</xdr:col>
                    <xdr:colOff>466725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4</xdr:col>
                    <xdr:colOff>466725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4</xdr:col>
                    <xdr:colOff>685800</xdr:colOff>
                    <xdr:row>38</xdr:row>
                    <xdr:rowOff>0</xdr:rowOff>
                  </from>
                  <to>
                    <xdr:col>5</xdr:col>
                    <xdr:colOff>190500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7</xdr:col>
                    <xdr:colOff>142875</xdr:colOff>
                    <xdr:row>38</xdr:row>
                    <xdr:rowOff>0</xdr:rowOff>
                  </from>
                  <to>
                    <xdr:col>7</xdr:col>
                    <xdr:colOff>504825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2</xdr:col>
                    <xdr:colOff>133350</xdr:colOff>
                    <xdr:row>28</xdr:row>
                    <xdr:rowOff>19050</xdr:rowOff>
                  </from>
                  <to>
                    <xdr:col>2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9525</xdr:rowOff>
                  </from>
                  <to>
                    <xdr:col>6</xdr:col>
                    <xdr:colOff>466725</xdr:colOff>
                    <xdr:row>37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79B4-E6F7-45F6-BFE9-7D49E619AE9E}">
  <dimension ref="A1:H78"/>
  <sheetViews>
    <sheetView showGridLines="0" showZeros="0" view="pageBreakPreview" topLeftCell="A46" zoomScaleNormal="100" zoomScaleSheetLayoutView="100" workbookViewId="0">
      <selection activeCell="F75" sqref="F75"/>
    </sheetView>
  </sheetViews>
  <sheetFormatPr defaultRowHeight="13.5" x14ac:dyDescent="0.15"/>
  <cols>
    <col min="1" max="1" width="4.42578125" style="70" customWidth="1"/>
    <col min="2" max="2" width="43.28515625" style="70" customWidth="1"/>
    <col min="3" max="3" width="12.5703125" style="70" customWidth="1"/>
    <col min="4" max="5" width="7.140625" style="70" customWidth="1"/>
    <col min="6" max="6" width="15.42578125" style="70" customWidth="1"/>
    <col min="7" max="7" width="7.140625" style="70" customWidth="1"/>
    <col min="8" max="8" width="62.85546875" style="114" customWidth="1"/>
    <col min="9" max="16384" width="9.140625" style="70"/>
  </cols>
  <sheetData>
    <row r="1" spans="1:8" ht="39" customHeight="1" x14ac:dyDescent="0.15">
      <c r="A1" s="223" t="s">
        <v>83</v>
      </c>
      <c r="B1" s="223"/>
      <c r="C1" s="223"/>
      <c r="D1" s="223"/>
      <c r="E1" s="223"/>
      <c r="F1" s="223"/>
      <c r="G1" s="223"/>
      <c r="H1" s="223"/>
    </row>
    <row r="2" spans="1:8" ht="28.5" customHeight="1" x14ac:dyDescent="0.15">
      <c r="B2" s="71"/>
      <c r="E2" s="224" t="s">
        <v>84</v>
      </c>
      <c r="F2" s="225"/>
      <c r="G2" s="226"/>
      <c r="H2" s="227"/>
    </row>
    <row r="3" spans="1:8" ht="18" customHeight="1" x14ac:dyDescent="0.15">
      <c r="B3" s="72"/>
      <c r="C3" s="73"/>
      <c r="D3" s="74"/>
      <c r="E3" s="75"/>
      <c r="F3" s="43"/>
      <c r="G3" s="76" t="s">
        <v>85</v>
      </c>
      <c r="H3" s="140"/>
    </row>
    <row r="4" spans="1:8" ht="18" customHeight="1" x14ac:dyDescent="0.15">
      <c r="B4" s="77" t="s">
        <v>86</v>
      </c>
      <c r="C4" s="78" t="s">
        <v>87</v>
      </c>
      <c r="D4" s="79" t="s">
        <v>61</v>
      </c>
      <c r="E4" s="80" t="s">
        <v>88</v>
      </c>
      <c r="G4" s="73" t="s">
        <v>89</v>
      </c>
      <c r="H4" s="141"/>
    </row>
    <row r="5" spans="1:8" ht="18" customHeight="1" x14ac:dyDescent="0.15">
      <c r="A5" s="81"/>
      <c r="B5" s="72"/>
      <c r="C5" s="82" t="s">
        <v>90</v>
      </c>
      <c r="D5" s="83"/>
      <c r="E5" s="83"/>
      <c r="G5" s="73"/>
      <c r="H5" s="141"/>
    </row>
    <row r="6" spans="1:8" ht="18" customHeight="1" x14ac:dyDescent="0.15">
      <c r="A6" s="81"/>
      <c r="B6" s="72"/>
      <c r="C6" s="73"/>
      <c r="D6" s="83"/>
      <c r="E6" s="83"/>
      <c r="G6" s="73"/>
      <c r="H6" s="141"/>
    </row>
    <row r="7" spans="1:8" ht="15" customHeight="1" x14ac:dyDescent="0.15">
      <c r="A7" s="81"/>
      <c r="B7" s="72"/>
      <c r="C7" s="7" t="s">
        <v>91</v>
      </c>
      <c r="D7" s="84"/>
      <c r="E7" s="84"/>
      <c r="F7" s="70" t="s">
        <v>92</v>
      </c>
      <c r="G7" s="83"/>
      <c r="H7" s="140"/>
    </row>
    <row r="8" spans="1:8" ht="18" customHeight="1" x14ac:dyDescent="0.15">
      <c r="A8" s="85"/>
      <c r="B8" s="86"/>
      <c r="F8" s="87" t="s">
        <v>93</v>
      </c>
      <c r="G8"/>
      <c r="H8" s="86"/>
    </row>
    <row r="9" spans="1:8" x14ac:dyDescent="0.15">
      <c r="A9" s="228" t="s">
        <v>94</v>
      </c>
      <c r="B9" s="230" t="s">
        <v>95</v>
      </c>
      <c r="C9" s="88" t="s">
        <v>96</v>
      </c>
      <c r="D9" s="230" t="s">
        <v>97</v>
      </c>
      <c r="E9" s="89" t="s">
        <v>98</v>
      </c>
      <c r="F9" s="233" t="s">
        <v>99</v>
      </c>
      <c r="G9" s="230" t="s">
        <v>100</v>
      </c>
      <c r="H9" s="236" t="s">
        <v>101</v>
      </c>
    </row>
    <row r="10" spans="1:8" x14ac:dyDescent="0.15">
      <c r="A10" s="229"/>
      <c r="B10" s="231"/>
      <c r="C10" s="90" t="s">
        <v>102</v>
      </c>
      <c r="D10" s="232"/>
      <c r="E10" s="91" t="s">
        <v>103</v>
      </c>
      <c r="F10" s="234"/>
      <c r="G10" s="232"/>
      <c r="H10" s="237"/>
    </row>
    <row r="11" spans="1:8" ht="13.5" hidden="1" customHeight="1" x14ac:dyDescent="0.15">
      <c r="A11" s="92" t="s">
        <v>104</v>
      </c>
      <c r="B11" s="93" t="s">
        <v>105</v>
      </c>
      <c r="C11" s="94" t="s">
        <v>106</v>
      </c>
      <c r="D11" s="95"/>
      <c r="E11" s="95"/>
      <c r="F11" s="235"/>
      <c r="G11" s="95"/>
      <c r="H11" s="142" t="s">
        <v>107</v>
      </c>
    </row>
    <row r="12" spans="1:8" ht="15" customHeight="1" x14ac:dyDescent="0.15">
      <c r="A12" s="96">
        <v>1</v>
      </c>
      <c r="B12" s="97" t="s">
        <v>108</v>
      </c>
      <c r="C12" s="98"/>
      <c r="D12" s="98"/>
      <c r="E12" s="98"/>
      <c r="F12" s="98"/>
      <c r="G12" s="98"/>
      <c r="H12" s="143"/>
    </row>
    <row r="13" spans="1:8" ht="15" customHeight="1" x14ac:dyDescent="0.15">
      <c r="A13" s="99">
        <v>1</v>
      </c>
      <c r="B13" s="100" t="s">
        <v>109</v>
      </c>
      <c r="C13" s="101">
        <v>5000</v>
      </c>
      <c r="D13" s="101">
        <v>1</v>
      </c>
      <c r="E13" s="102"/>
      <c r="F13" s="101">
        <f t="shared" ref="F13:F15" si="0">+C13*D13*E13</f>
        <v>0</v>
      </c>
      <c r="G13" s="101">
        <v>1</v>
      </c>
      <c r="H13" s="139" t="s">
        <v>110</v>
      </c>
    </row>
    <row r="14" spans="1:8" ht="15" customHeight="1" x14ac:dyDescent="0.15">
      <c r="A14" s="99">
        <f>+A13+1</f>
        <v>2</v>
      </c>
      <c r="B14" s="100" t="s">
        <v>163</v>
      </c>
      <c r="C14" s="101">
        <v>3000</v>
      </c>
      <c r="D14" s="101">
        <v>1</v>
      </c>
      <c r="E14" s="102"/>
      <c r="F14" s="101">
        <f t="shared" si="0"/>
        <v>0</v>
      </c>
      <c r="G14" s="101">
        <v>1</v>
      </c>
      <c r="H14" s="139" t="s">
        <v>110</v>
      </c>
    </row>
    <row r="15" spans="1:8" ht="15" customHeight="1" x14ac:dyDescent="0.15">
      <c r="A15" s="99">
        <f>+A14+1</f>
        <v>3</v>
      </c>
      <c r="B15" s="100" t="s">
        <v>166</v>
      </c>
      <c r="C15" s="101">
        <v>19000</v>
      </c>
      <c r="D15" s="101">
        <v>1</v>
      </c>
      <c r="E15" s="102"/>
      <c r="F15" s="101">
        <f t="shared" si="0"/>
        <v>0</v>
      </c>
      <c r="G15" s="101">
        <v>1</v>
      </c>
      <c r="H15" s="139" t="s">
        <v>165</v>
      </c>
    </row>
    <row r="16" spans="1:8" ht="15" customHeight="1" x14ac:dyDescent="0.15">
      <c r="A16" s="96">
        <f>+A12+1</f>
        <v>2</v>
      </c>
      <c r="B16" s="97" t="s">
        <v>111</v>
      </c>
      <c r="C16" s="98"/>
      <c r="D16" s="98"/>
      <c r="E16" s="98"/>
      <c r="F16" s="98"/>
      <c r="G16" s="98"/>
      <c r="H16" s="143"/>
    </row>
    <row r="17" spans="1:8" ht="15" customHeight="1" x14ac:dyDescent="0.15">
      <c r="A17" s="99">
        <v>1</v>
      </c>
      <c r="B17" s="100" t="s">
        <v>112</v>
      </c>
      <c r="C17" s="101">
        <v>200</v>
      </c>
      <c r="D17" s="101">
        <v>1</v>
      </c>
      <c r="E17" s="102"/>
      <c r="F17" s="101">
        <f t="shared" ref="F17:F67" si="1">+C17*D17*E17</f>
        <v>0</v>
      </c>
      <c r="G17" s="101">
        <v>1</v>
      </c>
      <c r="H17" s="139"/>
    </row>
    <row r="18" spans="1:8" ht="15" customHeight="1" x14ac:dyDescent="0.15">
      <c r="A18" s="99">
        <f>+A17+1</f>
        <v>2</v>
      </c>
      <c r="B18" s="100" t="s">
        <v>113</v>
      </c>
      <c r="C18" s="101">
        <v>150</v>
      </c>
      <c r="D18" s="102"/>
      <c r="E18" s="102"/>
      <c r="F18" s="101">
        <f t="shared" si="1"/>
        <v>0</v>
      </c>
      <c r="G18" s="101">
        <v>20</v>
      </c>
      <c r="H18" s="139"/>
    </row>
    <row r="19" spans="1:8" ht="15" customHeight="1" x14ac:dyDescent="0.15">
      <c r="A19" s="99">
        <f t="shared" ref="A19:A21" si="2">+A18+1</f>
        <v>3</v>
      </c>
      <c r="B19" s="100" t="s">
        <v>114</v>
      </c>
      <c r="C19" s="101">
        <v>150</v>
      </c>
      <c r="D19" s="102"/>
      <c r="E19" s="102"/>
      <c r="F19" s="101">
        <f t="shared" si="1"/>
        <v>0</v>
      </c>
      <c r="G19" s="101">
        <v>20</v>
      </c>
      <c r="H19" s="139"/>
    </row>
    <row r="20" spans="1:8" ht="15" customHeight="1" x14ac:dyDescent="0.15">
      <c r="A20" s="99">
        <f t="shared" si="2"/>
        <v>4</v>
      </c>
      <c r="B20" s="100" t="s">
        <v>115</v>
      </c>
      <c r="C20" s="101">
        <v>300</v>
      </c>
      <c r="D20" s="102"/>
      <c r="E20" s="102"/>
      <c r="F20" s="101">
        <f t="shared" si="1"/>
        <v>0</v>
      </c>
      <c r="G20" s="101">
        <v>2</v>
      </c>
      <c r="H20" s="139" t="s">
        <v>116</v>
      </c>
    </row>
    <row r="21" spans="1:8" ht="15" customHeight="1" x14ac:dyDescent="0.15">
      <c r="A21" s="99">
        <f t="shared" si="2"/>
        <v>5</v>
      </c>
      <c r="B21" s="100" t="s">
        <v>117</v>
      </c>
      <c r="C21" s="101">
        <v>150</v>
      </c>
      <c r="D21" s="102"/>
      <c r="E21" s="102"/>
      <c r="F21" s="101">
        <f t="shared" si="1"/>
        <v>0</v>
      </c>
      <c r="G21" s="101">
        <v>6</v>
      </c>
      <c r="H21" s="139" t="s">
        <v>118</v>
      </c>
    </row>
    <row r="22" spans="1:8" ht="15" customHeight="1" x14ac:dyDescent="0.15">
      <c r="A22" s="96">
        <f>+A16+1</f>
        <v>3</v>
      </c>
      <c r="B22" s="97" t="s">
        <v>119</v>
      </c>
      <c r="C22" s="98"/>
      <c r="D22" s="98"/>
      <c r="E22" s="98"/>
      <c r="F22" s="98"/>
      <c r="G22" s="98"/>
      <c r="H22" s="143"/>
    </row>
    <row r="23" spans="1:8" ht="15" customHeight="1" x14ac:dyDescent="0.15">
      <c r="A23" s="99">
        <v>1</v>
      </c>
      <c r="B23" s="100" t="s">
        <v>164</v>
      </c>
      <c r="C23" s="101">
        <v>500</v>
      </c>
      <c r="D23" s="101">
        <v>1</v>
      </c>
      <c r="E23" s="102"/>
      <c r="F23" s="101">
        <f t="shared" si="1"/>
        <v>0</v>
      </c>
      <c r="G23" s="101">
        <v>1</v>
      </c>
      <c r="H23" s="139"/>
    </row>
    <row r="24" spans="1:8" ht="15" customHeight="1" x14ac:dyDescent="0.15">
      <c r="A24" s="99">
        <f t="shared" ref="A24:A30" si="3">+A23+1</f>
        <v>2</v>
      </c>
      <c r="B24" s="100" t="s">
        <v>120</v>
      </c>
      <c r="C24" s="101">
        <v>300</v>
      </c>
      <c r="D24" s="102"/>
      <c r="E24" s="102"/>
      <c r="F24" s="101">
        <f t="shared" si="1"/>
        <v>0</v>
      </c>
      <c r="G24" s="101">
        <v>30</v>
      </c>
      <c r="H24" s="139"/>
    </row>
    <row r="25" spans="1:8" ht="15" customHeight="1" x14ac:dyDescent="0.15">
      <c r="A25" s="99">
        <f t="shared" si="3"/>
        <v>3</v>
      </c>
      <c r="B25" s="100" t="s">
        <v>121</v>
      </c>
      <c r="C25" s="101">
        <v>200</v>
      </c>
      <c r="D25" s="102"/>
      <c r="E25" s="102"/>
      <c r="F25" s="101">
        <f t="shared" si="1"/>
        <v>0</v>
      </c>
      <c r="G25" s="101">
        <v>2</v>
      </c>
      <c r="H25" s="139"/>
    </row>
    <row r="26" spans="1:8" ht="15" customHeight="1" x14ac:dyDescent="0.15">
      <c r="A26" s="99">
        <f t="shared" si="3"/>
        <v>4</v>
      </c>
      <c r="B26" s="100" t="s">
        <v>162</v>
      </c>
      <c r="C26" s="101">
        <v>1000</v>
      </c>
      <c r="D26" s="101">
        <v>1</v>
      </c>
      <c r="E26" s="102"/>
      <c r="F26" s="101">
        <f t="shared" ref="F26" si="4">+C26*D26*E26</f>
        <v>0</v>
      </c>
      <c r="G26" s="101">
        <v>1</v>
      </c>
      <c r="H26" s="139"/>
    </row>
    <row r="27" spans="1:8" ht="15" customHeight="1" x14ac:dyDescent="0.15">
      <c r="A27" s="99">
        <f t="shared" si="3"/>
        <v>5</v>
      </c>
      <c r="B27" s="100" t="s">
        <v>122</v>
      </c>
      <c r="C27" s="101">
        <v>500</v>
      </c>
      <c r="D27" s="101">
        <v>1</v>
      </c>
      <c r="E27" s="102"/>
      <c r="F27" s="101">
        <f t="shared" si="1"/>
        <v>0</v>
      </c>
      <c r="G27" s="101">
        <v>1</v>
      </c>
      <c r="H27" s="139"/>
    </row>
    <row r="28" spans="1:8" ht="15" customHeight="1" x14ac:dyDescent="0.15">
      <c r="A28" s="99">
        <f t="shared" si="3"/>
        <v>6</v>
      </c>
      <c r="B28" s="100" t="s">
        <v>123</v>
      </c>
      <c r="C28" s="101">
        <v>2000</v>
      </c>
      <c r="D28" s="101">
        <v>1</v>
      </c>
      <c r="E28" s="102"/>
      <c r="F28" s="101">
        <f t="shared" si="1"/>
        <v>0</v>
      </c>
      <c r="G28" s="101">
        <v>1</v>
      </c>
      <c r="H28" s="139" t="s">
        <v>167</v>
      </c>
    </row>
    <row r="29" spans="1:8" ht="15" customHeight="1" x14ac:dyDescent="0.15">
      <c r="A29" s="99">
        <f t="shared" si="3"/>
        <v>7</v>
      </c>
      <c r="B29" s="100" t="s">
        <v>124</v>
      </c>
      <c r="C29" s="101">
        <v>1000</v>
      </c>
      <c r="D29" s="101">
        <v>1</v>
      </c>
      <c r="E29" s="102"/>
      <c r="F29" s="101">
        <f t="shared" si="1"/>
        <v>0</v>
      </c>
      <c r="G29" s="101">
        <v>1</v>
      </c>
      <c r="H29" s="139"/>
    </row>
    <row r="30" spans="1:8" ht="15" customHeight="1" x14ac:dyDescent="0.15">
      <c r="A30" s="99">
        <f t="shared" si="3"/>
        <v>8</v>
      </c>
      <c r="B30" s="100" t="s">
        <v>168</v>
      </c>
      <c r="C30" s="101">
        <v>100</v>
      </c>
      <c r="D30" s="102"/>
      <c r="E30" s="101">
        <v>1</v>
      </c>
      <c r="F30" s="101">
        <f t="shared" ref="F30" si="5">+C30*D30*E30</f>
        <v>0</v>
      </c>
      <c r="G30" s="101"/>
      <c r="H30" s="139" t="s">
        <v>172</v>
      </c>
    </row>
    <row r="31" spans="1:8" ht="15" customHeight="1" x14ac:dyDescent="0.15">
      <c r="A31" s="96">
        <f>+A22+1</f>
        <v>4</v>
      </c>
      <c r="B31" s="97" t="s">
        <v>125</v>
      </c>
      <c r="C31" s="98"/>
      <c r="D31" s="98"/>
      <c r="E31" s="98"/>
      <c r="F31" s="98"/>
      <c r="G31" s="98"/>
      <c r="H31" s="143"/>
    </row>
    <row r="32" spans="1:8" ht="15" customHeight="1" x14ac:dyDescent="0.15">
      <c r="A32" s="99">
        <v>1</v>
      </c>
      <c r="B32" s="100" t="s">
        <v>126</v>
      </c>
      <c r="C32" s="101">
        <v>2500</v>
      </c>
      <c r="D32" s="101">
        <v>1</v>
      </c>
      <c r="E32" s="102"/>
      <c r="F32" s="101">
        <f t="shared" si="1"/>
        <v>0</v>
      </c>
      <c r="G32" s="101">
        <v>1</v>
      </c>
      <c r="H32" s="139" t="s">
        <v>127</v>
      </c>
    </row>
    <row r="33" spans="1:8" ht="15" customHeight="1" x14ac:dyDescent="0.15">
      <c r="A33" s="99">
        <f>+A32+1</f>
        <v>2</v>
      </c>
      <c r="B33" s="100" t="s">
        <v>128</v>
      </c>
      <c r="C33" s="101">
        <v>900</v>
      </c>
      <c r="D33" s="101">
        <v>1</v>
      </c>
      <c r="E33" s="102"/>
      <c r="F33" s="101">
        <f>+C33*D33*E33</f>
        <v>0</v>
      </c>
      <c r="G33" s="101">
        <v>1</v>
      </c>
      <c r="H33" s="139"/>
    </row>
    <row r="34" spans="1:8" ht="15" customHeight="1" x14ac:dyDescent="0.15">
      <c r="A34" s="99">
        <f t="shared" ref="A34:A41" si="6">+A33+1</f>
        <v>3</v>
      </c>
      <c r="B34" s="100" t="s">
        <v>129</v>
      </c>
      <c r="C34" s="101">
        <v>700</v>
      </c>
      <c r="D34" s="102"/>
      <c r="E34" s="102"/>
      <c r="F34" s="101">
        <f t="shared" si="1"/>
        <v>0</v>
      </c>
      <c r="G34" s="101">
        <v>4</v>
      </c>
      <c r="H34" s="139" t="s">
        <v>130</v>
      </c>
    </row>
    <row r="35" spans="1:8" ht="15" customHeight="1" x14ac:dyDescent="0.15">
      <c r="A35" s="99">
        <f t="shared" si="6"/>
        <v>4</v>
      </c>
      <c r="B35" s="100" t="s">
        <v>131</v>
      </c>
      <c r="C35" s="101">
        <v>1500</v>
      </c>
      <c r="D35" s="102"/>
      <c r="E35" s="102"/>
      <c r="F35" s="101">
        <f t="shared" si="1"/>
        <v>0</v>
      </c>
      <c r="G35" s="101">
        <v>4</v>
      </c>
      <c r="H35" s="139" t="s">
        <v>130</v>
      </c>
    </row>
    <row r="36" spans="1:8" ht="15" customHeight="1" x14ac:dyDescent="0.15">
      <c r="A36" s="99">
        <f t="shared" si="6"/>
        <v>5</v>
      </c>
      <c r="B36" s="100" t="s">
        <v>132</v>
      </c>
      <c r="C36" s="101">
        <v>1500</v>
      </c>
      <c r="D36" s="102"/>
      <c r="E36" s="102"/>
      <c r="F36" s="101">
        <f t="shared" si="1"/>
        <v>0</v>
      </c>
      <c r="G36" s="101">
        <v>2</v>
      </c>
      <c r="H36" s="139"/>
    </row>
    <row r="37" spans="1:8" ht="15" customHeight="1" x14ac:dyDescent="0.15">
      <c r="A37" s="99">
        <f t="shared" si="6"/>
        <v>6</v>
      </c>
      <c r="B37" s="100" t="s">
        <v>133</v>
      </c>
      <c r="C37" s="101">
        <v>200</v>
      </c>
      <c r="D37" s="102"/>
      <c r="E37" s="102"/>
      <c r="F37" s="101">
        <f>+C37*D37*E37</f>
        <v>0</v>
      </c>
      <c r="G37" s="101">
        <v>4</v>
      </c>
      <c r="H37" s="139"/>
    </row>
    <row r="38" spans="1:8" ht="15" customHeight="1" x14ac:dyDescent="0.15">
      <c r="A38" s="99">
        <f t="shared" si="6"/>
        <v>7</v>
      </c>
      <c r="B38" s="100" t="s">
        <v>134</v>
      </c>
      <c r="C38" s="101">
        <v>200</v>
      </c>
      <c r="D38" s="102"/>
      <c r="E38" s="102"/>
      <c r="F38" s="101">
        <f>+C38*D38*E38</f>
        <v>0</v>
      </c>
      <c r="G38" s="101">
        <v>2</v>
      </c>
      <c r="H38" s="139"/>
    </row>
    <row r="39" spans="1:8" ht="15" customHeight="1" x14ac:dyDescent="0.15">
      <c r="A39" s="99">
        <f t="shared" si="6"/>
        <v>8</v>
      </c>
      <c r="B39" s="100" t="s">
        <v>135</v>
      </c>
      <c r="C39" s="101">
        <v>300</v>
      </c>
      <c r="D39" s="102"/>
      <c r="E39" s="102"/>
      <c r="F39" s="101">
        <f>+C39*D39*E39</f>
        <v>0</v>
      </c>
      <c r="G39" s="101">
        <v>2</v>
      </c>
      <c r="H39" s="139"/>
    </row>
    <row r="40" spans="1:8" ht="15" customHeight="1" x14ac:dyDescent="0.15">
      <c r="A40" s="99">
        <f t="shared" si="6"/>
        <v>9</v>
      </c>
      <c r="B40" s="100" t="s">
        <v>136</v>
      </c>
      <c r="C40" s="101">
        <v>1000</v>
      </c>
      <c r="D40" s="101">
        <v>1</v>
      </c>
      <c r="E40" s="102"/>
      <c r="F40" s="101">
        <f t="shared" si="1"/>
        <v>0</v>
      </c>
      <c r="G40" s="101">
        <v>1</v>
      </c>
      <c r="H40" s="139" t="s">
        <v>137</v>
      </c>
    </row>
    <row r="41" spans="1:8" ht="15" customHeight="1" x14ac:dyDescent="0.15">
      <c r="A41" s="99">
        <f t="shared" si="6"/>
        <v>10</v>
      </c>
      <c r="B41" s="103" t="s">
        <v>138</v>
      </c>
      <c r="C41" s="104">
        <v>200</v>
      </c>
      <c r="D41" s="105"/>
      <c r="E41" s="105"/>
      <c r="F41" s="104">
        <f t="shared" si="1"/>
        <v>0</v>
      </c>
      <c r="G41" s="101">
        <v>16</v>
      </c>
      <c r="H41" s="108"/>
    </row>
    <row r="42" spans="1:8" ht="15" customHeight="1" x14ac:dyDescent="0.15">
      <c r="A42" s="96">
        <f>+A31+1</f>
        <v>5</v>
      </c>
      <c r="B42" s="97" t="s">
        <v>139</v>
      </c>
      <c r="C42" s="98"/>
      <c r="D42" s="98"/>
      <c r="E42" s="98"/>
      <c r="F42" s="98"/>
      <c r="G42" s="98"/>
      <c r="H42" s="143"/>
    </row>
    <row r="43" spans="1:8" ht="15" customHeight="1" x14ac:dyDescent="0.15">
      <c r="A43" s="107">
        <v>1</v>
      </c>
      <c r="B43" s="108" t="s">
        <v>140</v>
      </c>
      <c r="C43" s="109"/>
      <c r="D43" s="109">
        <v>1</v>
      </c>
      <c r="E43" s="110"/>
      <c r="F43" s="109">
        <f t="shared" si="1"/>
        <v>0</v>
      </c>
      <c r="G43" s="109">
        <v>1</v>
      </c>
      <c r="H43" s="108"/>
    </row>
    <row r="44" spans="1:8" ht="15" customHeight="1" x14ac:dyDescent="0.15">
      <c r="A44" s="107">
        <f>+A43+1</f>
        <v>2</v>
      </c>
      <c r="B44" s="100" t="s">
        <v>141</v>
      </c>
      <c r="C44" s="101">
        <v>2000</v>
      </c>
      <c r="D44" s="101">
        <v>1</v>
      </c>
      <c r="E44" s="102"/>
      <c r="F44" s="101">
        <f t="shared" si="1"/>
        <v>0</v>
      </c>
      <c r="G44" s="101">
        <v>1</v>
      </c>
      <c r="H44" s="139"/>
    </row>
    <row r="45" spans="1:8" ht="15" customHeight="1" x14ac:dyDescent="0.15">
      <c r="A45" s="107">
        <f>+A44+1</f>
        <v>3</v>
      </c>
      <c r="B45" s="100" t="s">
        <v>142</v>
      </c>
      <c r="C45" s="101">
        <v>3000</v>
      </c>
      <c r="D45" s="101">
        <v>1</v>
      </c>
      <c r="E45" s="102"/>
      <c r="F45" s="109">
        <f t="shared" si="1"/>
        <v>0</v>
      </c>
      <c r="G45" s="101">
        <v>1</v>
      </c>
      <c r="H45" s="108"/>
    </row>
    <row r="46" spans="1:8" ht="15" customHeight="1" x14ac:dyDescent="0.15">
      <c r="A46" s="96">
        <f>+A42+1</f>
        <v>6</v>
      </c>
      <c r="B46" s="97" t="s">
        <v>169</v>
      </c>
      <c r="C46" s="98"/>
      <c r="D46" s="98"/>
      <c r="E46" s="98"/>
      <c r="F46" s="98"/>
      <c r="G46" s="98"/>
      <c r="H46" s="143"/>
    </row>
    <row r="47" spans="1:8" ht="15" customHeight="1" x14ac:dyDescent="0.15">
      <c r="A47" s="107">
        <v>1</v>
      </c>
      <c r="B47" s="108" t="s">
        <v>143</v>
      </c>
      <c r="C47" s="111">
        <v>5500</v>
      </c>
      <c r="D47" s="110"/>
      <c r="E47" s="112"/>
      <c r="F47" s="109">
        <f t="shared" si="1"/>
        <v>0</v>
      </c>
      <c r="G47" s="113"/>
      <c r="H47" s="108" t="s">
        <v>144</v>
      </c>
    </row>
    <row r="48" spans="1:8" ht="15" customHeight="1" x14ac:dyDescent="0.15">
      <c r="A48" s="107">
        <f>+A47+1</f>
        <v>2</v>
      </c>
      <c r="B48" s="108" t="s">
        <v>170</v>
      </c>
      <c r="C48" s="109">
        <v>400</v>
      </c>
      <c r="D48" s="110"/>
      <c r="E48" s="109">
        <v>1</v>
      </c>
      <c r="F48" s="109">
        <f t="shared" si="1"/>
        <v>0</v>
      </c>
      <c r="G48" s="109"/>
      <c r="H48" s="108" t="s">
        <v>171</v>
      </c>
    </row>
    <row r="49" spans="1:8" ht="18" customHeight="1" x14ac:dyDescent="0.15">
      <c r="A49" s="77" t="s">
        <v>57</v>
      </c>
      <c r="B49" s="70" t="s">
        <v>145</v>
      </c>
    </row>
    <row r="50" spans="1:8" x14ac:dyDescent="0.15">
      <c r="B50" s="114"/>
      <c r="F50" s="70">
        <f t="shared" si="1"/>
        <v>0</v>
      </c>
    </row>
    <row r="51" spans="1:8" ht="15" customHeight="1" x14ac:dyDescent="0.15">
      <c r="A51" s="115"/>
      <c r="B51" s="116" t="s">
        <v>146</v>
      </c>
      <c r="C51" s="117"/>
      <c r="D51" s="117"/>
      <c r="E51" s="117"/>
      <c r="F51" s="117">
        <f t="shared" si="1"/>
        <v>0</v>
      </c>
      <c r="G51" s="117"/>
      <c r="H51" s="116" t="s">
        <v>147</v>
      </c>
    </row>
    <row r="52" spans="1:8" ht="15" customHeight="1" x14ac:dyDescent="0.15">
      <c r="A52" s="107"/>
      <c r="B52" s="108" t="str">
        <f>+B18</f>
        <v>演奏者用譜面台</v>
      </c>
      <c r="C52" s="109">
        <f>+C18</f>
        <v>150</v>
      </c>
      <c r="D52" s="109">
        <v>4</v>
      </c>
      <c r="E52" s="109">
        <v>1</v>
      </c>
      <c r="F52" s="109">
        <f t="shared" si="1"/>
        <v>600</v>
      </c>
      <c r="G52" s="109">
        <v>4</v>
      </c>
      <c r="H52" s="108"/>
    </row>
    <row r="53" spans="1:8" ht="15" customHeight="1" x14ac:dyDescent="0.15">
      <c r="A53" s="107"/>
      <c r="B53" s="108" t="str">
        <f>+B19</f>
        <v>演奏者用椅子</v>
      </c>
      <c r="C53" s="109">
        <f>+C19</f>
        <v>150</v>
      </c>
      <c r="D53" s="109">
        <v>4</v>
      </c>
      <c r="E53" s="109">
        <f>+E52</f>
        <v>1</v>
      </c>
      <c r="F53" s="109">
        <f t="shared" si="1"/>
        <v>600</v>
      </c>
      <c r="G53" s="109">
        <v>4</v>
      </c>
      <c r="H53" s="108"/>
    </row>
    <row r="54" spans="1:8" ht="15" customHeight="1" x14ac:dyDescent="0.15">
      <c r="A54" s="107"/>
      <c r="B54" s="108" t="str">
        <f>+B32</f>
        <v>音響機器一式</v>
      </c>
      <c r="C54" s="109">
        <f>+C32</f>
        <v>2500</v>
      </c>
      <c r="D54" s="109">
        <v>1</v>
      </c>
      <c r="E54" s="109">
        <f t="shared" ref="E54:E55" si="7">+E53</f>
        <v>1</v>
      </c>
      <c r="F54" s="109">
        <f t="shared" si="1"/>
        <v>2500</v>
      </c>
      <c r="G54" s="109">
        <v>1</v>
      </c>
      <c r="H54" s="108" t="str">
        <f>+H32</f>
        <v>マイク2本（MCまたはセンター用、カゲアナ用）＋スタンド2本を含む</v>
      </c>
    </row>
    <row r="55" spans="1:8" ht="15" customHeight="1" x14ac:dyDescent="0.15">
      <c r="A55" s="107"/>
      <c r="B55" s="108" t="str">
        <f>"照明"&amp;+B44</f>
        <v>照明客席天井灯＋ステージ（ダウンライト）</v>
      </c>
      <c r="C55" s="109">
        <f>+C44</f>
        <v>2000</v>
      </c>
      <c r="D55" s="109">
        <v>1</v>
      </c>
      <c r="E55" s="109">
        <f t="shared" si="7"/>
        <v>1</v>
      </c>
      <c r="F55" s="109">
        <f t="shared" si="1"/>
        <v>2000</v>
      </c>
      <c r="G55" s="109">
        <v>1</v>
      </c>
      <c r="H55" s="108"/>
    </row>
    <row r="56" spans="1:8" ht="15" customHeight="1" x14ac:dyDescent="0.15">
      <c r="A56" s="107"/>
      <c r="B56" s="106"/>
      <c r="C56" s="119" t="s">
        <v>148</v>
      </c>
      <c r="D56" s="119"/>
      <c r="E56" s="119"/>
      <c r="F56" s="109">
        <f>SUM(F52:F55)</f>
        <v>5700</v>
      </c>
      <c r="G56" s="106" t="s">
        <v>149</v>
      </c>
      <c r="H56" s="108"/>
    </row>
    <row r="57" spans="1:8" ht="15" customHeight="1" x14ac:dyDescent="0.15">
      <c r="A57" s="115"/>
      <c r="B57" s="221" t="s">
        <v>150</v>
      </c>
      <c r="C57" s="222"/>
      <c r="D57" s="117">
        <v>5000</v>
      </c>
      <c r="E57" s="110"/>
      <c r="F57" s="117">
        <f>+D57*E57</f>
        <v>0</v>
      </c>
      <c r="G57" s="120"/>
      <c r="H57" s="144">
        <f>+F57/F56</f>
        <v>0</v>
      </c>
    </row>
    <row r="58" spans="1:8" ht="6" customHeight="1" x14ac:dyDescent="0.15">
      <c r="B58" s="114"/>
      <c r="F58" s="70">
        <f t="shared" si="1"/>
        <v>0</v>
      </c>
    </row>
    <row r="59" spans="1:8" ht="15" customHeight="1" x14ac:dyDescent="0.15">
      <c r="A59" s="115"/>
      <c r="B59" s="116" t="s">
        <v>151</v>
      </c>
      <c r="C59" s="117"/>
      <c r="D59" s="117"/>
      <c r="E59" s="117"/>
      <c r="F59" s="117">
        <f t="shared" si="1"/>
        <v>0</v>
      </c>
      <c r="G59" s="117"/>
      <c r="H59" s="116" t="s">
        <v>147</v>
      </c>
    </row>
    <row r="60" spans="1:8" ht="15" customHeight="1" x14ac:dyDescent="0.15">
      <c r="A60" s="107"/>
      <c r="B60" s="108" t="str">
        <f>+B24</f>
        <v>テーブル</v>
      </c>
      <c r="C60" s="109">
        <f>+C24</f>
        <v>300</v>
      </c>
      <c r="D60" s="109">
        <v>30</v>
      </c>
      <c r="E60" s="109">
        <v>1</v>
      </c>
      <c r="F60" s="109">
        <f t="shared" si="1"/>
        <v>9000</v>
      </c>
      <c r="G60" s="109">
        <v>30</v>
      </c>
      <c r="H60" s="108"/>
    </row>
    <row r="61" spans="1:8" ht="15" customHeight="1" x14ac:dyDescent="0.15">
      <c r="A61" s="107"/>
      <c r="B61" s="108" t="str">
        <f>"照明 "&amp;+B43</f>
        <v>照明 客席・ステージ天井灯（作業灯）</v>
      </c>
      <c r="C61" s="109">
        <f>+C43</f>
        <v>0</v>
      </c>
      <c r="D61" s="109">
        <v>1</v>
      </c>
      <c r="E61" s="109">
        <f t="shared" ref="E61:E62" si="8">+E60</f>
        <v>1</v>
      </c>
      <c r="F61" s="109">
        <f t="shared" si="1"/>
        <v>0</v>
      </c>
      <c r="G61" s="109">
        <v>1</v>
      </c>
      <c r="H61" s="108"/>
    </row>
    <row r="62" spans="1:8" ht="15" customHeight="1" x14ac:dyDescent="0.15">
      <c r="A62" s="107"/>
      <c r="B62" s="108" t="str">
        <f>+B32</f>
        <v>音響機器一式</v>
      </c>
      <c r="C62" s="109">
        <f>+C32</f>
        <v>2500</v>
      </c>
      <c r="D62" s="109">
        <v>1</v>
      </c>
      <c r="E62" s="109">
        <f t="shared" si="8"/>
        <v>1</v>
      </c>
      <c r="F62" s="109">
        <f t="shared" si="1"/>
        <v>2500</v>
      </c>
      <c r="G62" s="109">
        <v>1</v>
      </c>
      <c r="H62" s="108" t="str">
        <f>+H32</f>
        <v>マイク2本（MCまたはセンター用、カゲアナ用）＋スタンド2本を含む</v>
      </c>
    </row>
    <row r="63" spans="1:8" ht="15" customHeight="1" x14ac:dyDescent="0.15">
      <c r="A63" s="107"/>
      <c r="B63" s="106"/>
      <c r="C63" s="119" t="s">
        <v>148</v>
      </c>
      <c r="D63" s="119"/>
      <c r="E63" s="119"/>
      <c r="F63" s="109">
        <f>SUM(F60:F62)</f>
        <v>11500</v>
      </c>
      <c r="G63" s="106" t="s">
        <v>149</v>
      </c>
      <c r="H63" s="108"/>
    </row>
    <row r="64" spans="1:8" ht="15" customHeight="1" x14ac:dyDescent="0.15">
      <c r="A64" s="115"/>
      <c r="B64" s="221" t="s">
        <v>150</v>
      </c>
      <c r="C64" s="222"/>
      <c r="D64" s="117">
        <v>10000</v>
      </c>
      <c r="E64" s="110"/>
      <c r="F64" s="117">
        <f>+D64*E64</f>
        <v>0</v>
      </c>
      <c r="G64" s="120"/>
      <c r="H64" s="144">
        <f>+F64/F63</f>
        <v>0</v>
      </c>
    </row>
    <row r="65" spans="1:8" ht="6" customHeight="1" x14ac:dyDescent="0.15">
      <c r="B65" s="114"/>
      <c r="F65" s="70">
        <f t="shared" si="1"/>
        <v>0</v>
      </c>
    </row>
    <row r="66" spans="1:8" ht="15" customHeight="1" x14ac:dyDescent="0.15">
      <c r="A66" s="115"/>
      <c r="B66" s="118" t="s">
        <v>152</v>
      </c>
      <c r="C66" s="117"/>
      <c r="D66" s="117"/>
      <c r="E66" s="117"/>
      <c r="F66" s="117">
        <f t="shared" si="1"/>
        <v>0</v>
      </c>
      <c r="G66" s="117"/>
      <c r="H66" s="116" t="s">
        <v>153</v>
      </c>
    </row>
    <row r="67" spans="1:8" ht="15" customHeight="1" x14ac:dyDescent="0.15">
      <c r="A67" s="107"/>
      <c r="B67" s="108" t="str">
        <f>+B60</f>
        <v>テーブル</v>
      </c>
      <c r="C67" s="109">
        <f t="shared" ref="C67" si="9">+C60</f>
        <v>300</v>
      </c>
      <c r="D67" s="109">
        <v>30</v>
      </c>
      <c r="E67" s="109">
        <v>1</v>
      </c>
      <c r="F67" s="109">
        <f t="shared" si="1"/>
        <v>9000</v>
      </c>
      <c r="G67" s="109">
        <v>30</v>
      </c>
      <c r="H67" s="108"/>
    </row>
    <row r="68" spans="1:8" ht="15" customHeight="1" x14ac:dyDescent="0.15">
      <c r="A68" s="107"/>
      <c r="B68" s="108" t="str">
        <f>"照明 "&amp;+B43</f>
        <v>照明 客席・ステージ天井灯（作業灯）</v>
      </c>
      <c r="C68" s="109">
        <f>+C43</f>
        <v>0</v>
      </c>
      <c r="D68" s="109">
        <v>1</v>
      </c>
      <c r="E68" s="109">
        <f t="shared" ref="E68" si="10">+E67</f>
        <v>1</v>
      </c>
      <c r="F68" s="109"/>
      <c r="G68" s="109">
        <v>1</v>
      </c>
      <c r="H68" s="108"/>
    </row>
    <row r="69" spans="1:8" ht="15" customHeight="1" x14ac:dyDescent="0.15">
      <c r="A69" s="107"/>
      <c r="B69" s="106"/>
      <c r="C69" s="119" t="s">
        <v>148</v>
      </c>
      <c r="D69" s="119"/>
      <c r="E69" s="119"/>
      <c r="F69" s="109">
        <f>SUM(F67:F68)</f>
        <v>9000</v>
      </c>
      <c r="G69" s="106" t="s">
        <v>149</v>
      </c>
      <c r="H69" s="108"/>
    </row>
    <row r="70" spans="1:8" ht="15" customHeight="1" x14ac:dyDescent="0.15">
      <c r="A70" s="115"/>
      <c r="B70" s="221" t="s">
        <v>150</v>
      </c>
      <c r="C70" s="222"/>
      <c r="D70" s="117">
        <v>8000</v>
      </c>
      <c r="E70" s="110"/>
      <c r="F70" s="117">
        <f>+D70*E70</f>
        <v>0</v>
      </c>
      <c r="G70" s="120"/>
      <c r="H70" s="144">
        <f>+F70/F69</f>
        <v>0</v>
      </c>
    </row>
    <row r="71" spans="1:8" ht="15" customHeight="1" x14ac:dyDescent="0.15">
      <c r="F71" s="70">
        <f>+C71*D71*E71</f>
        <v>0</v>
      </c>
    </row>
    <row r="72" spans="1:8" ht="15" customHeight="1" x14ac:dyDescent="0.15">
      <c r="A72" s="121" t="s">
        <v>94</v>
      </c>
      <c r="B72" s="88" t="s">
        <v>154</v>
      </c>
      <c r="C72" s="88" t="s">
        <v>155</v>
      </c>
      <c r="D72" s="122"/>
      <c r="E72" s="122"/>
      <c r="F72" s="122" t="s">
        <v>99</v>
      </c>
      <c r="G72" s="122"/>
      <c r="H72" s="145" t="s">
        <v>101</v>
      </c>
    </row>
    <row r="73" spans="1:8" ht="15" customHeight="1" x14ac:dyDescent="0.15">
      <c r="A73" s="123">
        <v>1</v>
      </c>
      <c r="B73" s="124" t="s">
        <v>156</v>
      </c>
      <c r="C73" s="125">
        <v>1000</v>
      </c>
      <c r="D73" s="125">
        <v>1</v>
      </c>
      <c r="E73" s="110"/>
      <c r="F73" s="125">
        <f t="shared" ref="F73" si="11">+C73*D73*E73</f>
        <v>0</v>
      </c>
      <c r="G73" s="125">
        <v>2</v>
      </c>
      <c r="H73" s="146" t="s">
        <v>157</v>
      </c>
    </row>
    <row r="74" spans="1:8" ht="15" customHeight="1" x14ac:dyDescent="0.15">
      <c r="F74" s="149"/>
    </row>
    <row r="75" spans="1:8" ht="28.5" customHeight="1" x14ac:dyDescent="0.15">
      <c r="B75" s="70" t="s">
        <v>173</v>
      </c>
      <c r="F75" s="151"/>
      <c r="G75" s="70" t="s">
        <v>174</v>
      </c>
    </row>
    <row r="76" spans="1:8" ht="26.25" customHeight="1" x14ac:dyDescent="0.15">
      <c r="A76" s="127"/>
      <c r="B76" s="128"/>
      <c r="C76" s="126"/>
      <c r="D76" s="126"/>
      <c r="E76" s="129" t="s">
        <v>158</v>
      </c>
      <c r="F76" s="109">
        <f>SUM(F13:F48)+F57+F64+F70+F73</f>
        <v>0</v>
      </c>
      <c r="G76" s="126"/>
      <c r="H76" s="147"/>
    </row>
    <row r="77" spans="1:8" ht="26.25" customHeight="1" x14ac:dyDescent="0.15">
      <c r="A77" s="130"/>
      <c r="B77" s="131"/>
      <c r="C77" s="132"/>
      <c r="D77" s="132"/>
      <c r="E77" s="133" t="s">
        <v>159</v>
      </c>
      <c r="F77" s="134">
        <f>IF(F75&gt;43738,F76*0.1,F76*0.08)</f>
        <v>0</v>
      </c>
      <c r="G77" s="150" t="s">
        <v>175</v>
      </c>
      <c r="H77" s="148"/>
    </row>
    <row r="78" spans="1:8" ht="26.25" customHeight="1" x14ac:dyDescent="0.15">
      <c r="A78" s="135"/>
      <c r="B78" s="136"/>
      <c r="C78" s="137"/>
      <c r="D78" s="137"/>
      <c r="E78" s="138" t="s">
        <v>160</v>
      </c>
      <c r="F78" s="134">
        <f>+F76+F77</f>
        <v>0</v>
      </c>
      <c r="G78" s="132"/>
      <c r="H78" s="148"/>
    </row>
  </sheetData>
  <sheetProtection algorithmName="SHA-512" hashValue="VSPszSXvIJTD6of6MQ6PEiu1OvwmsTBcPohXC/Bx9VPdc+f2AhPBUaMRMlovCzpiJMdNfdnw7d3egd0zr027gg==" saltValue="M0YP+yy/sgceRKHgdm/5kQ==" spinCount="100000" sheet="1" objects="1" scenarios="1"/>
  <mergeCells count="12">
    <mergeCell ref="B57:C57"/>
    <mergeCell ref="B64:C64"/>
    <mergeCell ref="B70:C70"/>
    <mergeCell ref="A1:H1"/>
    <mergeCell ref="E2:F2"/>
    <mergeCell ref="G2:H2"/>
    <mergeCell ref="A9:A10"/>
    <mergeCell ref="B9:B10"/>
    <mergeCell ref="D9:D10"/>
    <mergeCell ref="F9:F11"/>
    <mergeCell ref="G9:G10"/>
    <mergeCell ref="H9:H10"/>
  </mergeCells>
  <phoneticPr fontId="2"/>
  <dataValidations count="13">
    <dataValidation type="whole" imeMode="off" allowBlank="1" showInputMessage="1" showErrorMessage="1" sqref="E4" xr:uid="{E7C364BD-39C6-475B-BD3C-950CB6AD0219}">
      <formula1>0</formula1>
      <formula2>31</formula2>
    </dataValidation>
    <dataValidation type="whole" imeMode="off" allowBlank="1" showInputMessage="1" showErrorMessage="1" sqref="D4" xr:uid="{F28F35ED-6C1F-4C58-8536-4BAE13F841CD}">
      <formula1>0</formula1>
      <formula2>12</formula2>
    </dataValidation>
    <dataValidation type="whole" imeMode="off" allowBlank="1" showInputMessage="1" showErrorMessage="1" sqref="C4" xr:uid="{FB096364-4882-4718-83B7-622404C012BF}">
      <formula1>0</formula1>
      <formula2>3000</formula2>
    </dataValidation>
    <dataValidation type="whole" imeMode="off" allowBlank="1" showErrorMessage="1" sqref="E73" xr:uid="{AA9B5FC4-5C5E-4C02-AB1B-A837EA3FCB42}">
      <formula1>0</formula1>
      <formula2>2</formula2>
    </dataValidation>
    <dataValidation type="whole" imeMode="off" allowBlank="1" showInputMessage="1" showErrorMessage="1" sqref="D41" xr:uid="{17BE0672-8640-4F4F-B323-BBD0F2B6DF6A}">
      <formula1>0</formula1>
      <formula2>16</formula2>
    </dataValidation>
    <dataValidation type="whole" imeMode="off" allowBlank="1" showInputMessage="1" showErrorMessage="1" sqref="D34:D35 D37" xr:uid="{DE12B232-FE64-45D0-B560-73379ABC83E5}">
      <formula1>0</formula1>
      <formula2>4</formula2>
    </dataValidation>
    <dataValidation type="whole" imeMode="off" allowBlank="1" showInputMessage="1" showErrorMessage="1" sqref="D20 D36 D38:D39 D25 D30 D48" xr:uid="{8BA24D20-FFF2-4991-800D-F1FF68520001}">
      <formula1>0</formula1>
      <formula2>2</formula2>
    </dataValidation>
    <dataValidation type="whole" imeMode="on" allowBlank="1" showInputMessage="1" showErrorMessage="1" sqref="D24" xr:uid="{E56F5F4B-54B7-433E-802B-514D84747CC7}">
      <formula1>0</formula1>
      <formula2>30</formula2>
    </dataValidation>
    <dataValidation type="whole" imeMode="off" allowBlank="1" showInputMessage="1" showErrorMessage="1" sqref="D21" xr:uid="{3760D97A-77B8-4661-8C99-7592AF4B53B5}">
      <formula1>0</formula1>
      <formula2>6</formula2>
    </dataValidation>
    <dataValidation type="whole" imeMode="on" allowBlank="1" showInputMessage="1" showErrorMessage="1" sqref="D19" xr:uid="{00E647D0-AA22-4517-B5DE-2A957315C9DC}">
      <formula1>0</formula1>
      <formula2>20</formula2>
    </dataValidation>
    <dataValidation type="whole" imeMode="off" allowBlank="1" showInputMessage="1" showErrorMessage="1" sqref="D18" xr:uid="{00880F0E-A40E-4401-897B-262E9E9A4119}">
      <formula1>0</formula1>
      <formula2>20</formula2>
    </dataValidation>
    <dataValidation imeMode="off" allowBlank="1" showInputMessage="1" showErrorMessage="1" sqref="H57 C66:G66 C59:G59 D64:F64 H64 F73:G73 C51:G51 D40 D57:F57 F68 E12:G48 C5:E7 D12:D17 D22:D23 C73:D73 E70:E72 F3:G8 C3:E3 D31:D33 D26:D29 C12:C48 D42:D47 H70:H78 D70:D78 C76:G78 F70:F75" xr:uid="{A77B264A-2760-4036-BF4C-D40C71CF3C91}"/>
    <dataValidation imeMode="on" allowBlank="1" showInputMessage="1" showErrorMessage="1" sqref="A51 A57 A59 A64 A66 A12:A48 B4 A3:A8 A70:A78" xr:uid="{74723BAB-BD23-4A49-9146-2F79259CD89C}"/>
  </dataValidations>
  <printOptions horizontalCentered="1"/>
  <pageMargins left="0" right="0" top="0.35433070866141736" bottom="0.15748031496062992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利用申込書</vt:lpstr>
      <vt:lpstr>備品申込書</vt:lpstr>
      <vt:lpstr>備品申込書!Print_Area</vt:lpstr>
      <vt:lpstr>利用申込書!Print_Area</vt:lpstr>
      <vt:lpstr>備品申込書!Print_Titles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敏行</dc:creator>
  <cp:lastModifiedBy>中村 敏行</cp:lastModifiedBy>
  <cp:lastPrinted>2019-06-23T02:49:33Z</cp:lastPrinted>
  <dcterms:created xsi:type="dcterms:W3CDTF">2018-11-26T06:03:56Z</dcterms:created>
  <dcterms:modified xsi:type="dcterms:W3CDTF">2019-06-23T06:27:04Z</dcterms:modified>
</cp:coreProperties>
</file>